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as" sheetId="1" state="visible" r:id="rId1"/>
    <sheet xmlns:r="http://schemas.openxmlformats.org/officeDocument/2006/relationships" name="Disponibilidade" sheetId="2" state="visible" r:id="rId2"/>
    <sheet xmlns:r="http://schemas.openxmlformats.org/officeDocument/2006/relationships" name="Estoque" sheetId="3" state="visible" r:id="rId3"/>
    <sheet xmlns:r="http://schemas.openxmlformats.org/officeDocument/2006/relationships"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-#,##0.00;&quot;&quot;"/>
    <numFmt numFmtId="165" formatCode="dd/mm/yyyy"/>
    <numFmt numFmtId="166" formatCode="yyyy-mm-dd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FFFFFF"/>
      <sz val="20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b val="1"/>
      <color rgb="0092400E"/>
      <sz val="10"/>
    </font>
    <font>
      <name val="Calibri"/>
      <b val="1"/>
      <color rgb="00B42318"/>
      <sz val="10"/>
    </font>
    <font>
      <name val="Calibri"/>
      <b val="1"/>
      <color rgb="001F2937"/>
      <sz val="11"/>
    </font>
    <font>
      <name val="Calibri"/>
      <b val="1"/>
      <color rgb="0015803D"/>
      <sz val="10"/>
    </font>
    <font>
      <name val="Calibri"/>
      <b val="1"/>
      <color rgb="0014532D"/>
      <sz val="13"/>
    </font>
    <font>
      <name val="Calibri"/>
      <b val="1"/>
      <color rgb="0014532D"/>
      <sz val="14"/>
    </font>
    <font>
      <name val="Calibri"/>
      <b val="1"/>
      <color rgb="00FFFFFF"/>
      <sz val="18"/>
    </font>
    <font>
      <name val="Calibri"/>
      <b val="1"/>
      <color rgb="00FFFFFF"/>
      <sz val="12"/>
    </font>
    <font>
      <name val="Calibri"/>
      <i val="1"/>
      <color rgb="006B7280"/>
      <sz val="11"/>
    </font>
    <font>
      <name val="Calibri"/>
      <b val="1"/>
      <color rgb="0015803D"/>
      <sz val="11"/>
    </font>
  </fonts>
  <fills count="10">
    <fill>
      <patternFill/>
    </fill>
    <fill>
      <patternFill patternType="gray125"/>
    </fill>
    <fill>
      <patternFill patternType="solid">
        <fgColor rgb="0015803D"/>
      </patternFill>
    </fill>
    <fill>
      <patternFill patternType="solid">
        <fgColor rgb="0014532D"/>
      </patternFill>
    </fill>
    <fill>
      <patternFill patternType="solid">
        <fgColor rgb="00FAF8F3"/>
      </patternFill>
    </fill>
    <fill>
      <patternFill patternType="solid">
        <fgColor rgb="00FEF3C7"/>
      </patternFill>
    </fill>
    <fill>
      <patternFill patternType="solid">
        <fgColor rgb="00FDE2E1"/>
      </patternFill>
    </fill>
    <fill>
      <patternFill patternType="solid">
        <fgColor rgb="00B42318"/>
      </patternFill>
    </fill>
    <fill>
      <patternFill patternType="solid">
        <fgColor rgb="00E8F5EC"/>
      </patternFill>
    </fill>
    <fill>
      <patternFill patternType="solid">
        <fgColor rgb="00E8F0FE"/>
      </patternFill>
    </fill>
  </fills>
  <borders count="5">
    <border>
      <left/>
      <right/>
      <top/>
      <bottom/>
      <diagonal/>
    </border>
    <border>
      <left style="thin">
        <color rgb="00FFFFFF"/>
      </left>
    </border>
    <border>
      <bottom style="thin">
        <color rgb="00E5E7EB"/>
      </bottom>
    </border>
    <border>
      <bottom style="medium">
        <color rgb="0015803D"/>
      </bottom>
    </border>
    <border>
      <top style="thick">
        <color rgb="00FFFFFF"/>
      </top>
      <bottom style="thick">
        <color rgb="00FFFFFF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vertical="center" indent="6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applyAlignment="1" pivotButton="0" quotePrefix="0" xfId="0">
      <alignment vertical="center" wrapText="1" indent="1"/>
    </xf>
    <xf numFmtId="0" fontId="6" fillId="5" borderId="0" applyAlignment="1" pivotButton="0" quotePrefix="0" xfId="0">
      <alignment horizontal="center" vertical="center"/>
    </xf>
    <xf numFmtId="0" fontId="7" fillId="6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165" fontId="5" fillId="0" borderId="2" applyAlignment="1" pivotButton="0" quotePrefix="0" xfId="0">
      <alignment horizontal="center"/>
    </xf>
    <xf numFmtId="0" fontId="5" fillId="0" borderId="2" applyAlignment="1" pivotButton="0" quotePrefix="0" xfId="0">
      <alignment indent="1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164" fontId="5" fillId="0" borderId="2" pivotButton="0" quotePrefix="0" xfId="0"/>
    <xf numFmtId="164" fontId="8" fillId="0" borderId="2" pivotButton="0" quotePrefix="0" xfId="0"/>
    <xf numFmtId="0" fontId="3" fillId="0" borderId="2" pivotButton="0" quotePrefix="0" xfId="0"/>
    <xf numFmtId="165" fontId="5" fillId="4" borderId="2" applyAlignment="1" pivotButton="0" quotePrefix="0" xfId="0">
      <alignment horizontal="center"/>
    </xf>
    <xf numFmtId="0" fontId="5" fillId="4" borderId="2" applyAlignment="1" pivotButton="0" quotePrefix="0" xfId="0">
      <alignment indent="1"/>
    </xf>
    <xf numFmtId="0" fontId="5" fillId="4" borderId="2" pivotButton="0" quotePrefix="0" xfId="0"/>
    <xf numFmtId="0" fontId="5" fillId="4" borderId="2" applyAlignment="1" pivotButton="0" quotePrefix="0" xfId="0">
      <alignment horizontal="center"/>
    </xf>
    <xf numFmtId="164" fontId="5" fillId="4" borderId="2" pivotButton="0" quotePrefix="0" xfId="0"/>
    <xf numFmtId="164" fontId="8" fillId="4" borderId="2" pivotButton="0" quotePrefix="0" xfId="0"/>
    <xf numFmtId="0" fontId="3" fillId="4" borderId="2" pivotButton="0" quotePrefix="0" xfId="0"/>
    <xf numFmtId="0" fontId="9" fillId="8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right" vertical="center" indent="1"/>
    </xf>
    <xf numFmtId="165" fontId="11" fillId="9" borderId="3" applyAlignment="1" pivotButton="0" quotePrefix="0" xfId="0">
      <alignment horizontal="center" vertical="center"/>
    </xf>
    <xf numFmtId="0" fontId="5" fillId="0" borderId="2" applyAlignment="1" pivotButton="0" quotePrefix="0" xfId="0">
      <alignment vertical="center" indent="1"/>
    </xf>
    <xf numFmtId="0" fontId="5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5" fillId="9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0" fontId="5" fillId="4" borderId="2" applyAlignment="1" pivotButton="0" quotePrefix="0" xfId="0">
      <alignment vertical="center" indent="1"/>
    </xf>
    <xf numFmtId="0" fontId="5" fillId="4" borderId="2" applyAlignment="1" pivotButton="0" quotePrefix="0" xfId="0">
      <alignment horizontal="center" vertical="center"/>
    </xf>
    <xf numFmtId="0" fontId="10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center" vertical="center"/>
    </xf>
    <xf numFmtId="0" fontId="12" fillId="2" borderId="0" applyAlignment="1" pivotButton="0" quotePrefix="0" xfId="0">
      <alignment vertical="center"/>
    </xf>
    <xf numFmtId="0" fontId="13" fillId="2" borderId="4" applyAlignment="1" pivotButton="0" quotePrefix="0" xfId="0">
      <alignment horizontal="center" vertical="center"/>
    </xf>
    <xf numFmtId="0" fontId="5" fillId="0" borderId="2" applyAlignment="1" pivotButton="0" quotePrefix="0" xfId="0">
      <alignment vertical="center" wrapText="1" indent="1"/>
    </xf>
    <xf numFmtId="0" fontId="14" fillId="0" borderId="2" applyAlignment="1" pivotButton="0" quotePrefix="0" xfId="0">
      <alignment vertical="center" wrapText="1" indent="1"/>
    </xf>
    <xf numFmtId="0" fontId="3" fillId="0" borderId="0" applyAlignment="1" pivotButton="0" quotePrefix="0" xfId="0">
      <alignment indent="1"/>
    </xf>
    <xf numFmtId="0" fontId="15" fillId="8" borderId="0" applyAlignment="1" pivotButton="0" quotePrefix="0" xfId="0">
      <alignment vertical="center" wrapText="1" indent="1"/>
    </xf>
  </cellXfs>
  <cellStyles count="1">
    <cellStyle name="Normal" xfId="0" builtinId="0" hidden="0"/>
  </cellStyles>
  <dxfs count="5">
    <dxf>
      <font>
        <color rgb="00B42318"/>
      </font>
      <fill>
        <patternFill patternType="solid">
          <fgColor rgb="00FDE2E1"/>
          <bgColor rgb="00FDE2E1"/>
        </patternFill>
      </fill>
    </dxf>
    <dxf>
      <font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42318"/>
      </font>
    </dxf>
    <dxf>
      <font>
        <b val="1"/>
        <color rgb="00B42318"/>
      </font>
      <fill>
        <patternFill patternType="solid">
          <fgColor rgb="00FDE2E1"/>
          <bgColor rgb="00FDE2E1"/>
        </patternFill>
      </fill>
    </dxf>
    <dxf>
      <font>
        <b val="1"/>
        <color rgb="00166534"/>
      </font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95250</colOff>
      <row>0</row>
      <rowOff>57150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95250</colOff>
      <row>0</row>
      <rowOff>57150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95250</colOff>
      <row>0</row>
      <rowOff>57150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95250</colOff>
      <row>0</row>
      <rowOff>57150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lay.google.com/store/apps/details?id=com.rollansoft.luba&amp;referrer=utm_source%3Dluba_guia%26utm_medium%3Dplanilla%26utm_campaign%3Dcontrol-mobiliario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play.google.com/store/apps/details?id=com.rollansoft.luba&amp;referrer=utm_source%3Dluba_guia%26utm_medium%3Dplanilla%26utm_campaign%3Dcontrol-mobiliario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play.google.com/store/apps/details?id=com.rollansoft.luba&amp;referrer=utm_source%3Dluba_guia%26utm_medium%3Dplanilla%26utm_campaign%3Dcontrol-mobiliario" TargetMode="External" Id="rId1"/><Relationship Type="http://schemas.openxmlformats.org/officeDocument/2006/relationships/drawing" Target="/xl/drawings/drawing4.xml" Id="rId2"/></Relationships>
</file>

<file path=xl/worksheets/sheet1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U6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6" customWidth="1" min="4" max="4"/>
    <col width="20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0" customWidth="1" min="15" max="15"/>
    <col width="12" customWidth="1" min="16" max="16"/>
    <col width="12" customWidth="1" min="17" max="17"/>
    <col width="12" customWidth="1" min="18" max="18"/>
    <col width="11" customWidth="1" min="19" max="19"/>
    <col width="10" customWidth="1" min="20" max="20"/>
    <col width="34" customWidth="1" min="21" max="21"/>
  </cols>
  <sheetData>
    <row r="1" ht="40" customHeight="1">
      <c r="A1" s="1" t="inlineStr">
        <is>
          <t>Reservas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3" t="inlineStr">
        <is>
          <t>🗓️</t>
        </is>
      </c>
    </row>
    <row r="2" ht="44" customHeight="1">
      <c r="A2" s="4" t="inlineStr">
        <is>
          <t>Uma linha por reserva, inclusive as que ainda faltam confirmar. Vermelho: já devia ter voltado e não voltou. Amarelo: a confirmar. Quando tudo voltar, mude o status para “Devolvida”.</t>
        </is>
      </c>
      <c r="G2" s="5" t="inlineStr">
        <is>
          <t>A confirmar</t>
        </is>
      </c>
      <c r="J2" s="6" t="inlineStr">
        <is>
          <t>Não voltou no prazo</t>
        </is>
      </c>
    </row>
    <row r="3" ht="34" customHeight="1">
      <c r="A3" s="7" t="inlineStr">
        <is>
          <t>Entrega</t>
        </is>
      </c>
      <c r="B3" s="7" t="inlineStr">
        <is>
          <t>Devolução</t>
        </is>
      </c>
      <c r="C3" s="7" t="inlineStr">
        <is>
          <t>Cliente</t>
        </is>
      </c>
      <c r="D3" s="7" t="inlineStr">
        <is>
          <t>Telefone</t>
        </is>
      </c>
      <c r="E3" s="7" t="inlineStr">
        <is>
          <t>Endereço</t>
        </is>
      </c>
      <c r="F3" s="7" t="inlineStr">
        <is>
          <t>Status</t>
        </is>
      </c>
      <c r="G3" s="8">
        <f>IF('Estoque'!A4="","",'Estoque'!A4)</f>
        <v/>
      </c>
      <c r="H3" s="8">
        <f>IF('Estoque'!A5="","",'Estoque'!A5)</f>
        <v/>
      </c>
      <c r="I3" s="8">
        <f>IF('Estoque'!A6="","",'Estoque'!A6)</f>
        <v/>
      </c>
      <c r="J3" s="8">
        <f>IF('Estoque'!A7="","",'Estoque'!A7)</f>
        <v/>
      </c>
      <c r="K3" s="8">
        <f>IF('Estoque'!A8="","",'Estoque'!A8)</f>
        <v/>
      </c>
      <c r="L3" s="8">
        <f>IF('Estoque'!A9="","",'Estoque'!A9)</f>
        <v/>
      </c>
      <c r="M3" s="8">
        <f>IF('Estoque'!A10="","",'Estoque'!A10)</f>
        <v/>
      </c>
      <c r="N3" s="8">
        <f>IF('Estoque'!A11="","",'Estoque'!A11)</f>
        <v/>
      </c>
      <c r="O3" s="7" t="inlineStr">
        <is>
          <t>Frete</t>
        </is>
      </c>
      <c r="P3" s="7" t="inlineStr">
        <is>
          <t>Total</t>
        </is>
      </c>
      <c r="Q3" s="7" t="inlineStr">
        <is>
          <t>Pago</t>
        </is>
      </c>
      <c r="R3" s="9" t="inlineStr">
        <is>
          <t>Falta pagar</t>
        </is>
      </c>
      <c r="S3" s="7" t="inlineStr">
        <is>
          <t>Caução</t>
        </is>
      </c>
      <c r="T3" s="7" t="inlineStr">
        <is>
          <t>Danos</t>
        </is>
      </c>
      <c r="U3" s="7" t="inlineStr">
        <is>
          <t>Observações</t>
        </is>
      </c>
    </row>
    <row r="4" ht="21" customHeight="1">
      <c r="A4" s="10" t="n">
        <v>46313</v>
      </c>
      <c r="B4" s="10" t="n">
        <v>46315</v>
      </c>
      <c r="C4" s="11" t="inlineStr">
        <is>
          <t>Carlos Santos</t>
        </is>
      </c>
      <c r="D4" s="12" t="inlineStr">
        <is>
          <t>(31) 99545-6789</t>
        </is>
      </c>
      <c r="E4" s="12" t="n"/>
      <c r="F4" s="13" t="inlineStr">
        <is>
          <t>Entregue</t>
        </is>
      </c>
      <c r="G4" s="13" t="n">
        <v>20</v>
      </c>
      <c r="H4" s="13" t="n">
        <v>2</v>
      </c>
      <c r="I4" s="13" t="n"/>
      <c r="J4" s="13" t="n"/>
      <c r="K4" s="13" t="n"/>
      <c r="L4" s="13" t="n"/>
      <c r="M4" s="13" t="n"/>
      <c r="N4" s="13" t="n"/>
      <c r="O4" s="14" t="n"/>
      <c r="P4" s="14">
        <f>IF(COUNT(G4:N4)=0,"",G4*'Estoque'!$C$4+H4*'Estoque'!$C$5+I4*'Estoque'!$C$6+J4*'Estoque'!$C$7+K4*'Estoque'!$C$8+L4*'Estoque'!$C$9+M4*'Estoque'!$C$10+N4*'Estoque'!$C$11+N(O4))</f>
        <v/>
      </c>
      <c r="Q4" s="14" t="n">
        <v>110</v>
      </c>
      <c r="R4" s="15">
        <f>IF(P4="","",P4+N(T4)-N(Q4))</f>
        <v/>
      </c>
      <c r="S4" s="14" t="n"/>
      <c r="T4" s="14" t="n"/>
      <c r="U4" s="16" t="n"/>
    </row>
    <row r="5" ht="21" customHeight="1">
      <c r="A5" s="17" t="n">
        <v>46316</v>
      </c>
      <c r="B5" s="17" t="n">
        <v>46317</v>
      </c>
      <c r="C5" s="18" t="inlineStr">
        <is>
          <t>João Pereira</t>
        </is>
      </c>
      <c r="D5" s="19" t="inlineStr">
        <is>
          <t>(31) 99723-4567</t>
        </is>
      </c>
      <c r="E5" s="19" t="n"/>
      <c r="F5" s="20" t="inlineStr">
        <is>
          <t>Entregue</t>
        </is>
      </c>
      <c r="G5" s="20" t="n"/>
      <c r="H5" s="20" t="n"/>
      <c r="I5" s="20" t="n"/>
      <c r="J5" s="20" t="n"/>
      <c r="K5" s="20" t="n">
        <v>60</v>
      </c>
      <c r="L5" s="20" t="n">
        <v>60</v>
      </c>
      <c r="M5" s="20" t="n"/>
      <c r="N5" s="20" t="n"/>
      <c r="O5" s="21" t="n"/>
      <c r="P5" s="21">
        <f>IF(COUNT(G5:N5)=0,"",G5*'Estoque'!$C$4+H5*'Estoque'!$C$5+I5*'Estoque'!$C$6+J5*'Estoque'!$C$7+K5*'Estoque'!$C$8+L5*'Estoque'!$C$9+M5*'Estoque'!$C$10+N5*'Estoque'!$C$11+N(O5))</f>
        <v/>
      </c>
      <c r="Q5" s="21" t="n">
        <v>180</v>
      </c>
      <c r="R5" s="22">
        <f>IF(P5="","",P5+N(T5)-N(Q5))</f>
        <v/>
      </c>
      <c r="S5" s="21" t="n">
        <v>360</v>
      </c>
      <c r="T5" s="21" t="n"/>
      <c r="U5" s="23" t="n"/>
    </row>
    <row r="6" ht="21" customHeight="1">
      <c r="A6" s="10" t="n">
        <v>46317</v>
      </c>
      <c r="B6" s="10" t="n">
        <v>46318</v>
      </c>
      <c r="C6" s="11" t="inlineStr">
        <is>
          <t>Mariana Souza</t>
        </is>
      </c>
      <c r="D6" s="12" t="inlineStr">
        <is>
          <t>(31) 99812-3456</t>
        </is>
      </c>
      <c r="E6" s="12" t="inlineStr">
        <is>
          <t>Rua Ceará 450</t>
        </is>
      </c>
      <c r="F6" s="13" t="inlineStr">
        <is>
          <t>Confirmada</t>
        </is>
      </c>
      <c r="G6" s="13" t="n">
        <v>80</v>
      </c>
      <c r="H6" s="13" t="n">
        <v>10</v>
      </c>
      <c r="I6" s="13" t="n">
        <v>10</v>
      </c>
      <c r="J6" s="13" t="n">
        <v>1</v>
      </c>
      <c r="K6" s="13" t="n"/>
      <c r="L6" s="13" t="n"/>
      <c r="M6" s="13" t="n"/>
      <c r="N6" s="13" t="n"/>
      <c r="O6" s="14" t="n">
        <v>50</v>
      </c>
      <c r="P6" s="14">
        <f>IF(COUNT(G6:N6)=0,"",G6*'Estoque'!$C$4+H6*'Estoque'!$C$5+I6*'Estoque'!$C$6+J6*'Estoque'!$C$7+K6*'Estoque'!$C$8+L6*'Estoque'!$C$9+M6*'Estoque'!$C$10+N6*'Estoque'!$C$11+N(O6))</f>
        <v/>
      </c>
      <c r="Q6" s="14" t="n">
        <v>450</v>
      </c>
      <c r="R6" s="15">
        <f>IF(P6="","",P6+N(T6)-N(Q6))</f>
        <v/>
      </c>
      <c r="S6" s="14" t="n"/>
      <c r="T6" s="14" t="n"/>
      <c r="U6" s="16" t="inlineStr">
        <is>
          <t>Portão verde, ao lado da farmácia</t>
        </is>
      </c>
    </row>
    <row r="7" ht="21" customHeight="1">
      <c r="A7" s="17" t="n">
        <v>46318</v>
      </c>
      <c r="B7" s="17" t="n">
        <v>46318</v>
      </c>
      <c r="C7" s="18" t="inlineStr">
        <is>
          <t>Ana Oliveira</t>
        </is>
      </c>
      <c r="D7" s="19" t="inlineStr">
        <is>
          <t>(31) 99634-5678</t>
        </is>
      </c>
      <c r="E7" s="19" t="inlineStr">
        <is>
          <t>Rua Ceará 450</t>
        </is>
      </c>
      <c r="F7" s="20" t="inlineStr">
        <is>
          <t>A confirmar</t>
        </is>
      </c>
      <c r="G7" s="20" t="n">
        <v>120</v>
      </c>
      <c r="H7" s="20" t="n">
        <v>12</v>
      </c>
      <c r="I7" s="20" t="n"/>
      <c r="J7" s="20" t="n"/>
      <c r="K7" s="20" t="n"/>
      <c r="L7" s="20" t="n"/>
      <c r="M7" s="20" t="n"/>
      <c r="N7" s="20" t="n"/>
      <c r="O7" s="21" t="n">
        <v>50</v>
      </c>
      <c r="P7" s="21">
        <f>IF(COUNT(G7:N7)=0,"",G7*'Estoque'!$C$4+H7*'Estoque'!$C$5+I7*'Estoque'!$C$6+J7*'Estoque'!$C$7+K7*'Estoque'!$C$8+L7*'Estoque'!$C$9+M7*'Estoque'!$C$10+N7*'Estoque'!$C$11+N(O7))</f>
        <v/>
      </c>
      <c r="Q7" s="21" t="n"/>
      <c r="R7" s="22">
        <f>IF(P7="","",P7+N(T7)-N(Q7))</f>
        <v/>
      </c>
      <c r="S7" s="21" t="n"/>
      <c r="T7" s="21" t="n"/>
      <c r="U7" s="23" t="n"/>
    </row>
    <row r="8" ht="21" customHeight="1">
      <c r="A8" s="10" t="n"/>
      <c r="B8" s="10" t="n"/>
      <c r="C8" s="11" t="n"/>
      <c r="D8" s="12" t="n"/>
      <c r="E8" s="12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4" t="n"/>
      <c r="P8" s="14">
        <f>IF(COUNT(G8:N8)=0,"",G8*'Estoque'!$C$4+H8*'Estoque'!$C$5+I8*'Estoque'!$C$6+J8*'Estoque'!$C$7+K8*'Estoque'!$C$8+L8*'Estoque'!$C$9+M8*'Estoque'!$C$10+N8*'Estoque'!$C$11+N(O8))</f>
        <v/>
      </c>
      <c r="Q8" s="14" t="n"/>
      <c r="R8" s="15">
        <f>IF(P8="","",P8+N(T8)-N(Q8))</f>
        <v/>
      </c>
      <c r="S8" s="14" t="n"/>
      <c r="T8" s="14" t="n"/>
      <c r="U8" s="16" t="n"/>
    </row>
    <row r="9" ht="21" customHeight="1">
      <c r="A9" s="17" t="n"/>
      <c r="B9" s="17" t="n"/>
      <c r="C9" s="18" t="n"/>
      <c r="D9" s="19" t="n"/>
      <c r="E9" s="19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1" t="n"/>
      <c r="P9" s="21">
        <f>IF(COUNT(G9:N9)=0,"",G9*'Estoque'!$C$4+H9*'Estoque'!$C$5+I9*'Estoque'!$C$6+J9*'Estoque'!$C$7+K9*'Estoque'!$C$8+L9*'Estoque'!$C$9+M9*'Estoque'!$C$10+N9*'Estoque'!$C$11+N(O9))</f>
        <v/>
      </c>
      <c r="Q9" s="21" t="n"/>
      <c r="R9" s="22">
        <f>IF(P9="","",P9+N(T9)-N(Q9))</f>
        <v/>
      </c>
      <c r="S9" s="21" t="n"/>
      <c r="T9" s="21" t="n"/>
      <c r="U9" s="23" t="n"/>
    </row>
    <row r="10" ht="21" customHeight="1">
      <c r="A10" s="10" t="n"/>
      <c r="B10" s="10" t="n"/>
      <c r="C10" s="11" t="n"/>
      <c r="D10" s="12" t="n"/>
      <c r="E10" s="12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4" t="n"/>
      <c r="P10" s="14">
        <f>IF(COUNT(G10:N10)=0,"",G10*'Estoque'!$C$4+H10*'Estoque'!$C$5+I10*'Estoque'!$C$6+J10*'Estoque'!$C$7+K10*'Estoque'!$C$8+L10*'Estoque'!$C$9+M10*'Estoque'!$C$10+N10*'Estoque'!$C$11+N(O10))</f>
        <v/>
      </c>
      <c r="Q10" s="14" t="n"/>
      <c r="R10" s="15">
        <f>IF(P10="","",P10+N(T10)-N(Q10))</f>
        <v/>
      </c>
      <c r="S10" s="14" t="n"/>
      <c r="T10" s="14" t="n"/>
      <c r="U10" s="16" t="n"/>
    </row>
    <row r="11" ht="21" customHeight="1">
      <c r="A11" s="17" t="n"/>
      <c r="B11" s="17" t="n"/>
      <c r="C11" s="18" t="n"/>
      <c r="D11" s="19" t="n"/>
      <c r="E11" s="19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1" t="n"/>
      <c r="P11" s="21">
        <f>IF(COUNT(G11:N11)=0,"",G11*'Estoque'!$C$4+H11*'Estoque'!$C$5+I11*'Estoque'!$C$6+J11*'Estoque'!$C$7+K11*'Estoque'!$C$8+L11*'Estoque'!$C$9+M11*'Estoque'!$C$10+N11*'Estoque'!$C$11+N(O11))</f>
        <v/>
      </c>
      <c r="Q11" s="21" t="n"/>
      <c r="R11" s="22">
        <f>IF(P11="","",P11+N(T11)-N(Q11))</f>
        <v/>
      </c>
      <c r="S11" s="21" t="n"/>
      <c r="T11" s="21" t="n"/>
      <c r="U11" s="23" t="n"/>
    </row>
    <row r="12" ht="21" customHeight="1">
      <c r="A12" s="10" t="n"/>
      <c r="B12" s="10" t="n"/>
      <c r="C12" s="11" t="n"/>
      <c r="D12" s="12" t="n"/>
      <c r="E12" s="12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4" t="n"/>
      <c r="P12" s="14">
        <f>IF(COUNT(G12:N12)=0,"",G12*'Estoque'!$C$4+H12*'Estoque'!$C$5+I12*'Estoque'!$C$6+J12*'Estoque'!$C$7+K12*'Estoque'!$C$8+L12*'Estoque'!$C$9+M12*'Estoque'!$C$10+N12*'Estoque'!$C$11+N(O12))</f>
        <v/>
      </c>
      <c r="Q12" s="14" t="n"/>
      <c r="R12" s="15">
        <f>IF(P12="","",P12+N(T12)-N(Q12))</f>
        <v/>
      </c>
      <c r="S12" s="14" t="n"/>
      <c r="T12" s="14" t="n"/>
      <c r="U12" s="16" t="n"/>
    </row>
    <row r="13" ht="21" customHeight="1">
      <c r="A13" s="17" t="n"/>
      <c r="B13" s="17" t="n"/>
      <c r="C13" s="18" t="n"/>
      <c r="D13" s="19" t="n"/>
      <c r="E13" s="19" t="n"/>
      <c r="F13" s="20" t="n"/>
      <c r="G13" s="20" t="n"/>
      <c r="H13" s="20" t="n"/>
      <c r="I13" s="20" t="n"/>
      <c r="J13" s="20" t="n"/>
      <c r="K13" s="20" t="n"/>
      <c r="L13" s="20" t="n"/>
      <c r="M13" s="20" t="n"/>
      <c r="N13" s="20" t="n"/>
      <c r="O13" s="21" t="n"/>
      <c r="P13" s="21">
        <f>IF(COUNT(G13:N13)=0,"",G13*'Estoque'!$C$4+H13*'Estoque'!$C$5+I13*'Estoque'!$C$6+J13*'Estoque'!$C$7+K13*'Estoque'!$C$8+L13*'Estoque'!$C$9+M13*'Estoque'!$C$10+N13*'Estoque'!$C$11+N(O13))</f>
        <v/>
      </c>
      <c r="Q13" s="21" t="n"/>
      <c r="R13" s="22">
        <f>IF(P13="","",P13+N(T13)-N(Q13))</f>
        <v/>
      </c>
      <c r="S13" s="21" t="n"/>
      <c r="T13" s="21" t="n"/>
      <c r="U13" s="23" t="n"/>
    </row>
    <row r="14" ht="21" customHeight="1">
      <c r="A14" s="10" t="n"/>
      <c r="B14" s="10" t="n"/>
      <c r="C14" s="11" t="n"/>
      <c r="D14" s="12" t="n"/>
      <c r="E14" s="12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4" t="n"/>
      <c r="P14" s="14">
        <f>IF(COUNT(G14:N14)=0,"",G14*'Estoque'!$C$4+H14*'Estoque'!$C$5+I14*'Estoque'!$C$6+J14*'Estoque'!$C$7+K14*'Estoque'!$C$8+L14*'Estoque'!$C$9+M14*'Estoque'!$C$10+N14*'Estoque'!$C$11+N(O14))</f>
        <v/>
      </c>
      <c r="Q14" s="14" t="n"/>
      <c r="R14" s="15">
        <f>IF(P14="","",P14+N(T14)-N(Q14))</f>
        <v/>
      </c>
      <c r="S14" s="14" t="n"/>
      <c r="T14" s="14" t="n"/>
      <c r="U14" s="16" t="n"/>
    </row>
    <row r="15" ht="21" customHeight="1">
      <c r="A15" s="17" t="n"/>
      <c r="B15" s="17" t="n"/>
      <c r="C15" s="18" t="n"/>
      <c r="D15" s="19" t="n"/>
      <c r="E15" s="19" t="n"/>
      <c r="F15" s="20" t="n"/>
      <c r="G15" s="20" t="n"/>
      <c r="H15" s="20" t="n"/>
      <c r="I15" s="20" t="n"/>
      <c r="J15" s="20" t="n"/>
      <c r="K15" s="20" t="n"/>
      <c r="L15" s="20" t="n"/>
      <c r="M15" s="20" t="n"/>
      <c r="N15" s="20" t="n"/>
      <c r="O15" s="21" t="n"/>
      <c r="P15" s="21">
        <f>IF(COUNT(G15:N15)=0,"",G15*'Estoque'!$C$4+H15*'Estoque'!$C$5+I15*'Estoque'!$C$6+J15*'Estoque'!$C$7+K15*'Estoque'!$C$8+L15*'Estoque'!$C$9+M15*'Estoque'!$C$10+N15*'Estoque'!$C$11+N(O15))</f>
        <v/>
      </c>
      <c r="Q15" s="21" t="n"/>
      <c r="R15" s="22">
        <f>IF(P15="","",P15+N(T15)-N(Q15))</f>
        <v/>
      </c>
      <c r="S15" s="21" t="n"/>
      <c r="T15" s="21" t="n"/>
      <c r="U15" s="23" t="n"/>
    </row>
    <row r="16" ht="21" customHeight="1">
      <c r="A16" s="10" t="n"/>
      <c r="B16" s="10" t="n"/>
      <c r="C16" s="11" t="n"/>
      <c r="D16" s="12" t="n"/>
      <c r="E16" s="12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4" t="n"/>
      <c r="P16" s="14">
        <f>IF(COUNT(G16:N16)=0,"",G16*'Estoque'!$C$4+H16*'Estoque'!$C$5+I16*'Estoque'!$C$6+J16*'Estoque'!$C$7+K16*'Estoque'!$C$8+L16*'Estoque'!$C$9+M16*'Estoque'!$C$10+N16*'Estoque'!$C$11+N(O16))</f>
        <v/>
      </c>
      <c r="Q16" s="14" t="n"/>
      <c r="R16" s="15">
        <f>IF(P16="","",P16+N(T16)-N(Q16))</f>
        <v/>
      </c>
      <c r="S16" s="14" t="n"/>
      <c r="T16" s="14" t="n"/>
      <c r="U16" s="16" t="n"/>
    </row>
    <row r="17" ht="21" customHeight="1">
      <c r="A17" s="17" t="n"/>
      <c r="B17" s="17" t="n"/>
      <c r="C17" s="18" t="n"/>
      <c r="D17" s="19" t="n"/>
      <c r="E17" s="19" t="n"/>
      <c r="F17" s="20" t="n"/>
      <c r="G17" s="20" t="n"/>
      <c r="H17" s="20" t="n"/>
      <c r="I17" s="20" t="n"/>
      <c r="J17" s="20" t="n"/>
      <c r="K17" s="20" t="n"/>
      <c r="L17" s="20" t="n"/>
      <c r="M17" s="20" t="n"/>
      <c r="N17" s="20" t="n"/>
      <c r="O17" s="21" t="n"/>
      <c r="P17" s="21">
        <f>IF(COUNT(G17:N17)=0,"",G17*'Estoque'!$C$4+H17*'Estoque'!$C$5+I17*'Estoque'!$C$6+J17*'Estoque'!$C$7+K17*'Estoque'!$C$8+L17*'Estoque'!$C$9+M17*'Estoque'!$C$10+N17*'Estoque'!$C$11+N(O17))</f>
        <v/>
      </c>
      <c r="Q17" s="21" t="n"/>
      <c r="R17" s="22">
        <f>IF(P17="","",P17+N(T17)-N(Q17))</f>
        <v/>
      </c>
      <c r="S17" s="21" t="n"/>
      <c r="T17" s="21" t="n"/>
      <c r="U17" s="23" t="n"/>
    </row>
    <row r="18" ht="21" customHeight="1">
      <c r="A18" s="10" t="n"/>
      <c r="B18" s="10" t="n"/>
      <c r="C18" s="11" t="n"/>
      <c r="D18" s="12" t="n"/>
      <c r="E18" s="12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4" t="n"/>
      <c r="P18" s="14">
        <f>IF(COUNT(G18:N18)=0,"",G18*'Estoque'!$C$4+H18*'Estoque'!$C$5+I18*'Estoque'!$C$6+J18*'Estoque'!$C$7+K18*'Estoque'!$C$8+L18*'Estoque'!$C$9+M18*'Estoque'!$C$10+N18*'Estoque'!$C$11+N(O18))</f>
        <v/>
      </c>
      <c r="Q18" s="14" t="n"/>
      <c r="R18" s="15">
        <f>IF(P18="","",P18+N(T18)-N(Q18))</f>
        <v/>
      </c>
      <c r="S18" s="14" t="n"/>
      <c r="T18" s="14" t="n"/>
      <c r="U18" s="16" t="n"/>
    </row>
    <row r="19" ht="21" customHeight="1">
      <c r="A19" s="17" t="n"/>
      <c r="B19" s="17" t="n"/>
      <c r="C19" s="18" t="n"/>
      <c r="D19" s="19" t="n"/>
      <c r="E19" s="19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1" t="n"/>
      <c r="P19" s="21">
        <f>IF(COUNT(G19:N19)=0,"",G19*'Estoque'!$C$4+H19*'Estoque'!$C$5+I19*'Estoque'!$C$6+J19*'Estoque'!$C$7+K19*'Estoque'!$C$8+L19*'Estoque'!$C$9+M19*'Estoque'!$C$10+N19*'Estoque'!$C$11+N(O19))</f>
        <v/>
      </c>
      <c r="Q19" s="21" t="n"/>
      <c r="R19" s="22">
        <f>IF(P19="","",P19+N(T19)-N(Q19))</f>
        <v/>
      </c>
      <c r="S19" s="21" t="n"/>
      <c r="T19" s="21" t="n"/>
      <c r="U19" s="23" t="n"/>
    </row>
    <row r="20" ht="21" customHeight="1">
      <c r="A20" s="10" t="n"/>
      <c r="B20" s="10" t="n"/>
      <c r="C20" s="11" t="n"/>
      <c r="D20" s="12" t="n"/>
      <c r="E20" s="12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4" t="n"/>
      <c r="P20" s="14">
        <f>IF(COUNT(G20:N20)=0,"",G20*'Estoque'!$C$4+H20*'Estoque'!$C$5+I20*'Estoque'!$C$6+J20*'Estoque'!$C$7+K20*'Estoque'!$C$8+L20*'Estoque'!$C$9+M20*'Estoque'!$C$10+N20*'Estoque'!$C$11+N(O20))</f>
        <v/>
      </c>
      <c r="Q20" s="14" t="n"/>
      <c r="R20" s="15">
        <f>IF(P20="","",P20+N(T20)-N(Q20))</f>
        <v/>
      </c>
      <c r="S20" s="14" t="n"/>
      <c r="T20" s="14" t="n"/>
      <c r="U20" s="16" t="n"/>
    </row>
    <row r="21" ht="21" customHeight="1">
      <c r="A21" s="17" t="n"/>
      <c r="B21" s="17" t="n"/>
      <c r="C21" s="18" t="n"/>
      <c r="D21" s="19" t="n"/>
      <c r="E21" s="19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1" t="n"/>
      <c r="P21" s="21">
        <f>IF(COUNT(G21:N21)=0,"",G21*'Estoque'!$C$4+H21*'Estoque'!$C$5+I21*'Estoque'!$C$6+J21*'Estoque'!$C$7+K21*'Estoque'!$C$8+L21*'Estoque'!$C$9+M21*'Estoque'!$C$10+N21*'Estoque'!$C$11+N(O21))</f>
        <v/>
      </c>
      <c r="Q21" s="21" t="n"/>
      <c r="R21" s="22">
        <f>IF(P21="","",P21+N(T21)-N(Q21))</f>
        <v/>
      </c>
      <c r="S21" s="21" t="n"/>
      <c r="T21" s="21" t="n"/>
      <c r="U21" s="23" t="n"/>
    </row>
    <row r="22" ht="21" customHeight="1">
      <c r="A22" s="10" t="n"/>
      <c r="B22" s="10" t="n"/>
      <c r="C22" s="11" t="n"/>
      <c r="D22" s="12" t="n"/>
      <c r="E22" s="12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4" t="n"/>
      <c r="P22" s="14">
        <f>IF(COUNT(G22:N22)=0,"",G22*'Estoque'!$C$4+H22*'Estoque'!$C$5+I22*'Estoque'!$C$6+J22*'Estoque'!$C$7+K22*'Estoque'!$C$8+L22*'Estoque'!$C$9+M22*'Estoque'!$C$10+N22*'Estoque'!$C$11+N(O22))</f>
        <v/>
      </c>
      <c r="Q22" s="14" t="n"/>
      <c r="R22" s="15">
        <f>IF(P22="","",P22+N(T22)-N(Q22))</f>
        <v/>
      </c>
      <c r="S22" s="14" t="n"/>
      <c r="T22" s="14" t="n"/>
      <c r="U22" s="16" t="n"/>
    </row>
    <row r="23" ht="21" customHeight="1">
      <c r="A23" s="17" t="n"/>
      <c r="B23" s="17" t="n"/>
      <c r="C23" s="18" t="n"/>
      <c r="D23" s="19" t="n"/>
      <c r="E23" s="19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1" t="n"/>
      <c r="P23" s="21">
        <f>IF(COUNT(G23:N23)=0,"",G23*'Estoque'!$C$4+H23*'Estoque'!$C$5+I23*'Estoque'!$C$6+J23*'Estoque'!$C$7+K23*'Estoque'!$C$8+L23*'Estoque'!$C$9+M23*'Estoque'!$C$10+N23*'Estoque'!$C$11+N(O23))</f>
        <v/>
      </c>
      <c r="Q23" s="21" t="n"/>
      <c r="R23" s="22">
        <f>IF(P23="","",P23+N(T23)-N(Q23))</f>
        <v/>
      </c>
      <c r="S23" s="21" t="n"/>
      <c r="T23" s="21" t="n"/>
      <c r="U23" s="23" t="n"/>
    </row>
    <row r="24" ht="21" customHeight="1">
      <c r="A24" s="10" t="n"/>
      <c r="B24" s="10" t="n"/>
      <c r="C24" s="11" t="n"/>
      <c r="D24" s="12" t="n"/>
      <c r="E24" s="12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4" t="n"/>
      <c r="P24" s="14">
        <f>IF(COUNT(G24:N24)=0,"",G24*'Estoque'!$C$4+H24*'Estoque'!$C$5+I24*'Estoque'!$C$6+J24*'Estoque'!$C$7+K24*'Estoque'!$C$8+L24*'Estoque'!$C$9+M24*'Estoque'!$C$10+N24*'Estoque'!$C$11+N(O24))</f>
        <v/>
      </c>
      <c r="Q24" s="14" t="n"/>
      <c r="R24" s="15">
        <f>IF(P24="","",P24+N(T24)-N(Q24))</f>
        <v/>
      </c>
      <c r="S24" s="14" t="n"/>
      <c r="T24" s="14" t="n"/>
      <c r="U24" s="16" t="n"/>
    </row>
    <row r="25" ht="21" customHeight="1">
      <c r="A25" s="17" t="n"/>
      <c r="B25" s="17" t="n"/>
      <c r="C25" s="18" t="n"/>
      <c r="D25" s="19" t="n"/>
      <c r="E25" s="19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1" t="n"/>
      <c r="P25" s="21">
        <f>IF(COUNT(G25:N25)=0,"",G25*'Estoque'!$C$4+H25*'Estoque'!$C$5+I25*'Estoque'!$C$6+J25*'Estoque'!$C$7+K25*'Estoque'!$C$8+L25*'Estoque'!$C$9+M25*'Estoque'!$C$10+N25*'Estoque'!$C$11+N(O25))</f>
        <v/>
      </c>
      <c r="Q25" s="21" t="n"/>
      <c r="R25" s="22">
        <f>IF(P25="","",P25+N(T25)-N(Q25))</f>
        <v/>
      </c>
      <c r="S25" s="21" t="n"/>
      <c r="T25" s="21" t="n"/>
      <c r="U25" s="23" t="n"/>
    </row>
    <row r="26" ht="21" customHeight="1">
      <c r="A26" s="10" t="n"/>
      <c r="B26" s="10" t="n"/>
      <c r="C26" s="11" t="n"/>
      <c r="D26" s="12" t="n"/>
      <c r="E26" s="12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4" t="n"/>
      <c r="P26" s="14">
        <f>IF(COUNT(G26:N26)=0,"",G26*'Estoque'!$C$4+H26*'Estoque'!$C$5+I26*'Estoque'!$C$6+J26*'Estoque'!$C$7+K26*'Estoque'!$C$8+L26*'Estoque'!$C$9+M26*'Estoque'!$C$10+N26*'Estoque'!$C$11+N(O26))</f>
        <v/>
      </c>
      <c r="Q26" s="14" t="n"/>
      <c r="R26" s="15">
        <f>IF(P26="","",P26+N(T26)-N(Q26))</f>
        <v/>
      </c>
      <c r="S26" s="14" t="n"/>
      <c r="T26" s="14" t="n"/>
      <c r="U26" s="16" t="n"/>
    </row>
    <row r="27" ht="21" customHeight="1">
      <c r="A27" s="17" t="n"/>
      <c r="B27" s="17" t="n"/>
      <c r="C27" s="18" t="n"/>
      <c r="D27" s="19" t="n"/>
      <c r="E27" s="19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1" t="n"/>
      <c r="P27" s="21">
        <f>IF(COUNT(G27:N27)=0,"",G27*'Estoque'!$C$4+H27*'Estoque'!$C$5+I27*'Estoque'!$C$6+J27*'Estoque'!$C$7+K27*'Estoque'!$C$8+L27*'Estoque'!$C$9+M27*'Estoque'!$C$10+N27*'Estoque'!$C$11+N(O27))</f>
        <v/>
      </c>
      <c r="Q27" s="21" t="n"/>
      <c r="R27" s="22">
        <f>IF(P27="","",P27+N(T27)-N(Q27))</f>
        <v/>
      </c>
      <c r="S27" s="21" t="n"/>
      <c r="T27" s="21" t="n"/>
      <c r="U27" s="23" t="n"/>
    </row>
    <row r="28" ht="21" customHeight="1">
      <c r="A28" s="10" t="n"/>
      <c r="B28" s="10" t="n"/>
      <c r="C28" s="11" t="n"/>
      <c r="D28" s="12" t="n"/>
      <c r="E28" s="12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4" t="n"/>
      <c r="P28" s="14">
        <f>IF(COUNT(G28:N28)=0,"",G28*'Estoque'!$C$4+H28*'Estoque'!$C$5+I28*'Estoque'!$C$6+J28*'Estoque'!$C$7+K28*'Estoque'!$C$8+L28*'Estoque'!$C$9+M28*'Estoque'!$C$10+N28*'Estoque'!$C$11+N(O28))</f>
        <v/>
      </c>
      <c r="Q28" s="14" t="n"/>
      <c r="R28" s="15">
        <f>IF(P28="","",P28+N(T28)-N(Q28))</f>
        <v/>
      </c>
      <c r="S28" s="14" t="n"/>
      <c r="T28" s="14" t="n"/>
      <c r="U28" s="16" t="n"/>
    </row>
    <row r="29" ht="21" customHeight="1">
      <c r="A29" s="17" t="n"/>
      <c r="B29" s="17" t="n"/>
      <c r="C29" s="18" t="n"/>
      <c r="D29" s="19" t="n"/>
      <c r="E29" s="19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1" t="n"/>
      <c r="P29" s="21">
        <f>IF(COUNT(G29:N29)=0,"",G29*'Estoque'!$C$4+H29*'Estoque'!$C$5+I29*'Estoque'!$C$6+J29*'Estoque'!$C$7+K29*'Estoque'!$C$8+L29*'Estoque'!$C$9+M29*'Estoque'!$C$10+N29*'Estoque'!$C$11+N(O29))</f>
        <v/>
      </c>
      <c r="Q29" s="21" t="n"/>
      <c r="R29" s="22">
        <f>IF(P29="","",P29+N(T29)-N(Q29))</f>
        <v/>
      </c>
      <c r="S29" s="21" t="n"/>
      <c r="T29" s="21" t="n"/>
      <c r="U29" s="23" t="n"/>
    </row>
    <row r="30" ht="21" customHeight="1">
      <c r="A30" s="10" t="n"/>
      <c r="B30" s="10" t="n"/>
      <c r="C30" s="11" t="n"/>
      <c r="D30" s="12" t="n"/>
      <c r="E30" s="12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4" t="n"/>
      <c r="P30" s="14">
        <f>IF(COUNT(G30:N30)=0,"",G30*'Estoque'!$C$4+H30*'Estoque'!$C$5+I30*'Estoque'!$C$6+J30*'Estoque'!$C$7+K30*'Estoque'!$C$8+L30*'Estoque'!$C$9+M30*'Estoque'!$C$10+N30*'Estoque'!$C$11+N(O30))</f>
        <v/>
      </c>
      <c r="Q30" s="14" t="n"/>
      <c r="R30" s="15">
        <f>IF(P30="","",P30+N(T30)-N(Q30))</f>
        <v/>
      </c>
      <c r="S30" s="14" t="n"/>
      <c r="T30" s="14" t="n"/>
      <c r="U30" s="16" t="n"/>
    </row>
    <row r="31" ht="21" customHeight="1">
      <c r="A31" s="17" t="n"/>
      <c r="B31" s="17" t="n"/>
      <c r="C31" s="18" t="n"/>
      <c r="D31" s="19" t="n"/>
      <c r="E31" s="19" t="n"/>
      <c r="F31" s="20" t="n"/>
      <c r="G31" s="20" t="n"/>
      <c r="H31" s="20" t="n"/>
      <c r="I31" s="20" t="n"/>
      <c r="J31" s="20" t="n"/>
      <c r="K31" s="20" t="n"/>
      <c r="L31" s="20" t="n"/>
      <c r="M31" s="20" t="n"/>
      <c r="N31" s="20" t="n"/>
      <c r="O31" s="21" t="n"/>
      <c r="P31" s="21">
        <f>IF(COUNT(G31:N31)=0,"",G31*'Estoque'!$C$4+H31*'Estoque'!$C$5+I31*'Estoque'!$C$6+J31*'Estoque'!$C$7+K31*'Estoque'!$C$8+L31*'Estoque'!$C$9+M31*'Estoque'!$C$10+N31*'Estoque'!$C$11+N(O31))</f>
        <v/>
      </c>
      <c r="Q31" s="21" t="n"/>
      <c r="R31" s="22">
        <f>IF(P31="","",P31+N(T31)-N(Q31))</f>
        <v/>
      </c>
      <c r="S31" s="21" t="n"/>
      <c r="T31" s="21" t="n"/>
      <c r="U31" s="23" t="n"/>
    </row>
    <row r="32" ht="21" customHeight="1">
      <c r="A32" s="10" t="n"/>
      <c r="B32" s="10" t="n"/>
      <c r="C32" s="11" t="n"/>
      <c r="D32" s="12" t="n"/>
      <c r="E32" s="12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4" t="n"/>
      <c r="P32" s="14">
        <f>IF(COUNT(G32:N32)=0,"",G32*'Estoque'!$C$4+H32*'Estoque'!$C$5+I32*'Estoque'!$C$6+J32*'Estoque'!$C$7+K32*'Estoque'!$C$8+L32*'Estoque'!$C$9+M32*'Estoque'!$C$10+N32*'Estoque'!$C$11+N(O32))</f>
        <v/>
      </c>
      <c r="Q32" s="14" t="n"/>
      <c r="R32" s="15">
        <f>IF(P32="","",P32+N(T32)-N(Q32))</f>
        <v/>
      </c>
      <c r="S32" s="14" t="n"/>
      <c r="T32" s="14" t="n"/>
      <c r="U32" s="16" t="n"/>
    </row>
    <row r="33" ht="21" customHeight="1">
      <c r="A33" s="17" t="n"/>
      <c r="B33" s="17" t="n"/>
      <c r="C33" s="18" t="n"/>
      <c r="D33" s="19" t="n"/>
      <c r="E33" s="19" t="n"/>
      <c r="F33" s="20" t="n"/>
      <c r="G33" s="20" t="n"/>
      <c r="H33" s="20" t="n"/>
      <c r="I33" s="20" t="n"/>
      <c r="J33" s="20" t="n"/>
      <c r="K33" s="20" t="n"/>
      <c r="L33" s="20" t="n"/>
      <c r="M33" s="20" t="n"/>
      <c r="N33" s="20" t="n"/>
      <c r="O33" s="21" t="n"/>
      <c r="P33" s="21">
        <f>IF(COUNT(G33:N33)=0,"",G33*'Estoque'!$C$4+H33*'Estoque'!$C$5+I33*'Estoque'!$C$6+J33*'Estoque'!$C$7+K33*'Estoque'!$C$8+L33*'Estoque'!$C$9+M33*'Estoque'!$C$10+N33*'Estoque'!$C$11+N(O33))</f>
        <v/>
      </c>
      <c r="Q33" s="21" t="n"/>
      <c r="R33" s="22">
        <f>IF(P33="","",P33+N(T33)-N(Q33))</f>
        <v/>
      </c>
      <c r="S33" s="21" t="n"/>
      <c r="T33" s="21" t="n"/>
      <c r="U33" s="23" t="n"/>
    </row>
    <row r="34" ht="21" customHeight="1">
      <c r="A34" s="10" t="n"/>
      <c r="B34" s="10" t="n"/>
      <c r="C34" s="11" t="n"/>
      <c r="D34" s="12" t="n"/>
      <c r="E34" s="12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4" t="n"/>
      <c r="P34" s="14">
        <f>IF(COUNT(G34:N34)=0,"",G34*'Estoque'!$C$4+H34*'Estoque'!$C$5+I34*'Estoque'!$C$6+J34*'Estoque'!$C$7+K34*'Estoque'!$C$8+L34*'Estoque'!$C$9+M34*'Estoque'!$C$10+N34*'Estoque'!$C$11+N(O34))</f>
        <v/>
      </c>
      <c r="Q34" s="14" t="n"/>
      <c r="R34" s="15">
        <f>IF(P34="","",P34+N(T34)-N(Q34))</f>
        <v/>
      </c>
      <c r="S34" s="14" t="n"/>
      <c r="T34" s="14" t="n"/>
      <c r="U34" s="16" t="n"/>
    </row>
    <row r="35" ht="21" customHeight="1">
      <c r="A35" s="17" t="n"/>
      <c r="B35" s="17" t="n"/>
      <c r="C35" s="18" t="n"/>
      <c r="D35" s="19" t="n"/>
      <c r="E35" s="19" t="n"/>
      <c r="F35" s="20" t="n"/>
      <c r="G35" s="20" t="n"/>
      <c r="H35" s="20" t="n"/>
      <c r="I35" s="20" t="n"/>
      <c r="J35" s="20" t="n"/>
      <c r="K35" s="20" t="n"/>
      <c r="L35" s="20" t="n"/>
      <c r="M35" s="20" t="n"/>
      <c r="N35" s="20" t="n"/>
      <c r="O35" s="21" t="n"/>
      <c r="P35" s="21">
        <f>IF(COUNT(G35:N35)=0,"",G35*'Estoque'!$C$4+H35*'Estoque'!$C$5+I35*'Estoque'!$C$6+J35*'Estoque'!$C$7+K35*'Estoque'!$C$8+L35*'Estoque'!$C$9+M35*'Estoque'!$C$10+N35*'Estoque'!$C$11+N(O35))</f>
        <v/>
      </c>
      <c r="Q35" s="21" t="n"/>
      <c r="R35" s="22">
        <f>IF(P35="","",P35+N(T35)-N(Q35))</f>
        <v/>
      </c>
      <c r="S35" s="21" t="n"/>
      <c r="T35" s="21" t="n"/>
      <c r="U35" s="23" t="n"/>
    </row>
    <row r="36" ht="21" customHeight="1">
      <c r="A36" s="10" t="n"/>
      <c r="B36" s="10" t="n"/>
      <c r="C36" s="11" t="n"/>
      <c r="D36" s="12" t="n"/>
      <c r="E36" s="12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4" t="n"/>
      <c r="P36" s="14">
        <f>IF(COUNT(G36:N36)=0,"",G36*'Estoque'!$C$4+H36*'Estoque'!$C$5+I36*'Estoque'!$C$6+J36*'Estoque'!$C$7+K36*'Estoque'!$C$8+L36*'Estoque'!$C$9+M36*'Estoque'!$C$10+N36*'Estoque'!$C$11+N(O36))</f>
        <v/>
      </c>
      <c r="Q36" s="14" t="n"/>
      <c r="R36" s="15">
        <f>IF(P36="","",P36+N(T36)-N(Q36))</f>
        <v/>
      </c>
      <c r="S36" s="14" t="n"/>
      <c r="T36" s="14" t="n"/>
      <c r="U36" s="16" t="n"/>
    </row>
    <row r="37" ht="21" customHeight="1">
      <c r="A37" s="17" t="n"/>
      <c r="B37" s="17" t="n"/>
      <c r="C37" s="18" t="n"/>
      <c r="D37" s="19" t="n"/>
      <c r="E37" s="19" t="n"/>
      <c r="F37" s="20" t="n"/>
      <c r="G37" s="20" t="n"/>
      <c r="H37" s="20" t="n"/>
      <c r="I37" s="20" t="n"/>
      <c r="J37" s="20" t="n"/>
      <c r="K37" s="20" t="n"/>
      <c r="L37" s="20" t="n"/>
      <c r="M37" s="20" t="n"/>
      <c r="N37" s="20" t="n"/>
      <c r="O37" s="21" t="n"/>
      <c r="P37" s="21">
        <f>IF(COUNT(G37:N37)=0,"",G37*'Estoque'!$C$4+H37*'Estoque'!$C$5+I37*'Estoque'!$C$6+J37*'Estoque'!$C$7+K37*'Estoque'!$C$8+L37*'Estoque'!$C$9+M37*'Estoque'!$C$10+N37*'Estoque'!$C$11+N(O37))</f>
        <v/>
      </c>
      <c r="Q37" s="21" t="n"/>
      <c r="R37" s="22">
        <f>IF(P37="","",P37+N(T37)-N(Q37))</f>
        <v/>
      </c>
      <c r="S37" s="21" t="n"/>
      <c r="T37" s="21" t="n"/>
      <c r="U37" s="23" t="n"/>
    </row>
    <row r="38" ht="21" customHeight="1">
      <c r="A38" s="10" t="n"/>
      <c r="B38" s="10" t="n"/>
      <c r="C38" s="11" t="n"/>
      <c r="D38" s="12" t="n"/>
      <c r="E38" s="12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4" t="n"/>
      <c r="P38" s="14">
        <f>IF(COUNT(G38:N38)=0,"",G38*'Estoque'!$C$4+H38*'Estoque'!$C$5+I38*'Estoque'!$C$6+J38*'Estoque'!$C$7+K38*'Estoque'!$C$8+L38*'Estoque'!$C$9+M38*'Estoque'!$C$10+N38*'Estoque'!$C$11+N(O38))</f>
        <v/>
      </c>
      <c r="Q38" s="14" t="n"/>
      <c r="R38" s="15">
        <f>IF(P38="","",P38+N(T38)-N(Q38))</f>
        <v/>
      </c>
      <c r="S38" s="14" t="n"/>
      <c r="T38" s="14" t="n"/>
      <c r="U38" s="16" t="n"/>
    </row>
    <row r="39" ht="21" customHeight="1">
      <c r="A39" s="17" t="n"/>
      <c r="B39" s="17" t="n"/>
      <c r="C39" s="18" t="n"/>
      <c r="D39" s="19" t="n"/>
      <c r="E39" s="19" t="n"/>
      <c r="F39" s="20" t="n"/>
      <c r="G39" s="20" t="n"/>
      <c r="H39" s="20" t="n"/>
      <c r="I39" s="20" t="n"/>
      <c r="J39" s="20" t="n"/>
      <c r="K39" s="20" t="n"/>
      <c r="L39" s="20" t="n"/>
      <c r="M39" s="20" t="n"/>
      <c r="N39" s="20" t="n"/>
      <c r="O39" s="21" t="n"/>
      <c r="P39" s="21">
        <f>IF(COUNT(G39:N39)=0,"",G39*'Estoque'!$C$4+H39*'Estoque'!$C$5+I39*'Estoque'!$C$6+J39*'Estoque'!$C$7+K39*'Estoque'!$C$8+L39*'Estoque'!$C$9+M39*'Estoque'!$C$10+N39*'Estoque'!$C$11+N(O39))</f>
        <v/>
      </c>
      <c r="Q39" s="21" t="n"/>
      <c r="R39" s="22">
        <f>IF(P39="","",P39+N(T39)-N(Q39))</f>
        <v/>
      </c>
      <c r="S39" s="21" t="n"/>
      <c r="T39" s="21" t="n"/>
      <c r="U39" s="23" t="n"/>
    </row>
    <row r="40" ht="21" customHeight="1">
      <c r="A40" s="10" t="n"/>
      <c r="B40" s="10" t="n"/>
      <c r="C40" s="11" t="n"/>
      <c r="D40" s="12" t="n"/>
      <c r="E40" s="12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4" t="n"/>
      <c r="P40" s="14">
        <f>IF(COUNT(G40:N40)=0,"",G40*'Estoque'!$C$4+H40*'Estoque'!$C$5+I40*'Estoque'!$C$6+J40*'Estoque'!$C$7+K40*'Estoque'!$C$8+L40*'Estoque'!$C$9+M40*'Estoque'!$C$10+N40*'Estoque'!$C$11+N(O40))</f>
        <v/>
      </c>
      <c r="Q40" s="14" t="n"/>
      <c r="R40" s="15">
        <f>IF(P40="","",P40+N(T40)-N(Q40))</f>
        <v/>
      </c>
      <c r="S40" s="14" t="n"/>
      <c r="T40" s="14" t="n"/>
      <c r="U40" s="16" t="n"/>
    </row>
    <row r="41" ht="21" customHeight="1">
      <c r="A41" s="17" t="n"/>
      <c r="B41" s="17" t="n"/>
      <c r="C41" s="18" t="n"/>
      <c r="D41" s="19" t="n"/>
      <c r="E41" s="19" t="n"/>
      <c r="F41" s="20" t="n"/>
      <c r="G41" s="20" t="n"/>
      <c r="H41" s="20" t="n"/>
      <c r="I41" s="20" t="n"/>
      <c r="J41" s="20" t="n"/>
      <c r="K41" s="20" t="n"/>
      <c r="L41" s="20" t="n"/>
      <c r="M41" s="20" t="n"/>
      <c r="N41" s="20" t="n"/>
      <c r="O41" s="21" t="n"/>
      <c r="P41" s="21">
        <f>IF(COUNT(G41:N41)=0,"",G41*'Estoque'!$C$4+H41*'Estoque'!$C$5+I41*'Estoque'!$C$6+J41*'Estoque'!$C$7+K41*'Estoque'!$C$8+L41*'Estoque'!$C$9+M41*'Estoque'!$C$10+N41*'Estoque'!$C$11+N(O41))</f>
        <v/>
      </c>
      <c r="Q41" s="21" t="n"/>
      <c r="R41" s="22">
        <f>IF(P41="","",P41+N(T41)-N(Q41))</f>
        <v/>
      </c>
      <c r="S41" s="21" t="n"/>
      <c r="T41" s="21" t="n"/>
      <c r="U41" s="23" t="n"/>
    </row>
    <row r="42" ht="21" customHeight="1">
      <c r="A42" s="10" t="n"/>
      <c r="B42" s="10" t="n"/>
      <c r="C42" s="11" t="n"/>
      <c r="D42" s="12" t="n"/>
      <c r="E42" s="12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4" t="n"/>
      <c r="P42" s="14">
        <f>IF(COUNT(G42:N42)=0,"",G42*'Estoque'!$C$4+H42*'Estoque'!$C$5+I42*'Estoque'!$C$6+J42*'Estoque'!$C$7+K42*'Estoque'!$C$8+L42*'Estoque'!$C$9+M42*'Estoque'!$C$10+N42*'Estoque'!$C$11+N(O42))</f>
        <v/>
      </c>
      <c r="Q42" s="14" t="n"/>
      <c r="R42" s="15">
        <f>IF(P42="","",P42+N(T42)-N(Q42))</f>
        <v/>
      </c>
      <c r="S42" s="14" t="n"/>
      <c r="T42" s="14" t="n"/>
      <c r="U42" s="16" t="n"/>
    </row>
    <row r="43" ht="21" customHeight="1">
      <c r="A43" s="17" t="n"/>
      <c r="B43" s="17" t="n"/>
      <c r="C43" s="18" t="n"/>
      <c r="D43" s="19" t="n"/>
      <c r="E43" s="19" t="n"/>
      <c r="F43" s="20" t="n"/>
      <c r="G43" s="20" t="n"/>
      <c r="H43" s="20" t="n"/>
      <c r="I43" s="20" t="n"/>
      <c r="J43" s="20" t="n"/>
      <c r="K43" s="20" t="n"/>
      <c r="L43" s="20" t="n"/>
      <c r="M43" s="20" t="n"/>
      <c r="N43" s="20" t="n"/>
      <c r="O43" s="21" t="n"/>
      <c r="P43" s="21">
        <f>IF(COUNT(G43:N43)=0,"",G43*'Estoque'!$C$4+H43*'Estoque'!$C$5+I43*'Estoque'!$C$6+J43*'Estoque'!$C$7+K43*'Estoque'!$C$8+L43*'Estoque'!$C$9+M43*'Estoque'!$C$10+N43*'Estoque'!$C$11+N(O43))</f>
        <v/>
      </c>
      <c r="Q43" s="21" t="n"/>
      <c r="R43" s="22">
        <f>IF(P43="","",P43+N(T43)-N(Q43))</f>
        <v/>
      </c>
      <c r="S43" s="21" t="n"/>
      <c r="T43" s="21" t="n"/>
      <c r="U43" s="23" t="n"/>
    </row>
    <row r="44" ht="21" customHeight="1">
      <c r="A44" s="10" t="n"/>
      <c r="B44" s="10" t="n"/>
      <c r="C44" s="11" t="n"/>
      <c r="D44" s="12" t="n"/>
      <c r="E44" s="12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4" t="n"/>
      <c r="P44" s="14">
        <f>IF(COUNT(G44:N44)=0,"",G44*'Estoque'!$C$4+H44*'Estoque'!$C$5+I44*'Estoque'!$C$6+J44*'Estoque'!$C$7+K44*'Estoque'!$C$8+L44*'Estoque'!$C$9+M44*'Estoque'!$C$10+N44*'Estoque'!$C$11+N(O44))</f>
        <v/>
      </c>
      <c r="Q44" s="14" t="n"/>
      <c r="R44" s="15">
        <f>IF(P44="","",P44+N(T44)-N(Q44))</f>
        <v/>
      </c>
      <c r="S44" s="14" t="n"/>
      <c r="T44" s="14" t="n"/>
      <c r="U44" s="16" t="n"/>
    </row>
    <row r="45" ht="21" customHeight="1">
      <c r="A45" s="17" t="n"/>
      <c r="B45" s="17" t="n"/>
      <c r="C45" s="18" t="n"/>
      <c r="D45" s="19" t="n"/>
      <c r="E45" s="19" t="n"/>
      <c r="F45" s="20" t="n"/>
      <c r="G45" s="20" t="n"/>
      <c r="H45" s="20" t="n"/>
      <c r="I45" s="20" t="n"/>
      <c r="J45" s="20" t="n"/>
      <c r="K45" s="20" t="n"/>
      <c r="L45" s="20" t="n"/>
      <c r="M45" s="20" t="n"/>
      <c r="N45" s="20" t="n"/>
      <c r="O45" s="21" t="n"/>
      <c r="P45" s="21">
        <f>IF(COUNT(G45:N45)=0,"",G45*'Estoque'!$C$4+H45*'Estoque'!$C$5+I45*'Estoque'!$C$6+J45*'Estoque'!$C$7+K45*'Estoque'!$C$8+L45*'Estoque'!$C$9+M45*'Estoque'!$C$10+N45*'Estoque'!$C$11+N(O45))</f>
        <v/>
      </c>
      <c r="Q45" s="21" t="n"/>
      <c r="R45" s="22">
        <f>IF(P45="","",P45+N(T45)-N(Q45))</f>
        <v/>
      </c>
      <c r="S45" s="21" t="n"/>
      <c r="T45" s="21" t="n"/>
      <c r="U45" s="23" t="n"/>
    </row>
    <row r="46" ht="21" customHeight="1">
      <c r="A46" s="10" t="n"/>
      <c r="B46" s="10" t="n"/>
      <c r="C46" s="11" t="n"/>
      <c r="D46" s="12" t="n"/>
      <c r="E46" s="12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4" t="n"/>
      <c r="P46" s="14">
        <f>IF(COUNT(G46:N46)=0,"",G46*'Estoque'!$C$4+H46*'Estoque'!$C$5+I46*'Estoque'!$C$6+J46*'Estoque'!$C$7+K46*'Estoque'!$C$8+L46*'Estoque'!$C$9+M46*'Estoque'!$C$10+N46*'Estoque'!$C$11+N(O46))</f>
        <v/>
      </c>
      <c r="Q46" s="14" t="n"/>
      <c r="R46" s="15">
        <f>IF(P46="","",P46+N(T46)-N(Q46))</f>
        <v/>
      </c>
      <c r="S46" s="14" t="n"/>
      <c r="T46" s="14" t="n"/>
      <c r="U46" s="16" t="n"/>
    </row>
    <row r="47" ht="21" customHeight="1">
      <c r="A47" s="17" t="n"/>
      <c r="B47" s="17" t="n"/>
      <c r="C47" s="18" t="n"/>
      <c r="D47" s="19" t="n"/>
      <c r="E47" s="19" t="n"/>
      <c r="F47" s="20" t="n"/>
      <c r="G47" s="20" t="n"/>
      <c r="H47" s="20" t="n"/>
      <c r="I47" s="20" t="n"/>
      <c r="J47" s="20" t="n"/>
      <c r="K47" s="20" t="n"/>
      <c r="L47" s="20" t="n"/>
      <c r="M47" s="20" t="n"/>
      <c r="N47" s="20" t="n"/>
      <c r="O47" s="21" t="n"/>
      <c r="P47" s="21">
        <f>IF(COUNT(G47:N47)=0,"",G47*'Estoque'!$C$4+H47*'Estoque'!$C$5+I47*'Estoque'!$C$6+J47*'Estoque'!$C$7+K47*'Estoque'!$C$8+L47*'Estoque'!$C$9+M47*'Estoque'!$C$10+N47*'Estoque'!$C$11+N(O47))</f>
        <v/>
      </c>
      <c r="Q47" s="21" t="n"/>
      <c r="R47" s="22">
        <f>IF(P47="","",P47+N(T47)-N(Q47))</f>
        <v/>
      </c>
      <c r="S47" s="21" t="n"/>
      <c r="T47" s="21" t="n"/>
      <c r="U47" s="23" t="n"/>
    </row>
    <row r="48" ht="21" customHeight="1">
      <c r="A48" s="10" t="n"/>
      <c r="B48" s="10" t="n"/>
      <c r="C48" s="11" t="n"/>
      <c r="D48" s="12" t="n"/>
      <c r="E48" s="12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4" t="n"/>
      <c r="P48" s="14">
        <f>IF(COUNT(G48:N48)=0,"",G48*'Estoque'!$C$4+H48*'Estoque'!$C$5+I48*'Estoque'!$C$6+J48*'Estoque'!$C$7+K48*'Estoque'!$C$8+L48*'Estoque'!$C$9+M48*'Estoque'!$C$10+N48*'Estoque'!$C$11+N(O48))</f>
        <v/>
      </c>
      <c r="Q48" s="14" t="n"/>
      <c r="R48" s="15">
        <f>IF(P48="","",P48+N(T48)-N(Q48))</f>
        <v/>
      </c>
      <c r="S48" s="14" t="n"/>
      <c r="T48" s="14" t="n"/>
      <c r="U48" s="16" t="n"/>
    </row>
    <row r="49" ht="21" customHeight="1">
      <c r="A49" s="17" t="n"/>
      <c r="B49" s="17" t="n"/>
      <c r="C49" s="18" t="n"/>
      <c r="D49" s="19" t="n"/>
      <c r="E49" s="19" t="n"/>
      <c r="F49" s="20" t="n"/>
      <c r="G49" s="20" t="n"/>
      <c r="H49" s="20" t="n"/>
      <c r="I49" s="20" t="n"/>
      <c r="J49" s="20" t="n"/>
      <c r="K49" s="20" t="n"/>
      <c r="L49" s="20" t="n"/>
      <c r="M49" s="20" t="n"/>
      <c r="N49" s="20" t="n"/>
      <c r="O49" s="21" t="n"/>
      <c r="P49" s="21">
        <f>IF(COUNT(G49:N49)=0,"",G49*'Estoque'!$C$4+H49*'Estoque'!$C$5+I49*'Estoque'!$C$6+J49*'Estoque'!$C$7+K49*'Estoque'!$C$8+L49*'Estoque'!$C$9+M49*'Estoque'!$C$10+N49*'Estoque'!$C$11+N(O49))</f>
        <v/>
      </c>
      <c r="Q49" s="21" t="n"/>
      <c r="R49" s="22">
        <f>IF(P49="","",P49+N(T49)-N(Q49))</f>
        <v/>
      </c>
      <c r="S49" s="21" t="n"/>
      <c r="T49" s="21" t="n"/>
      <c r="U49" s="23" t="n"/>
    </row>
    <row r="50" ht="21" customHeight="1">
      <c r="A50" s="10" t="n"/>
      <c r="B50" s="10" t="n"/>
      <c r="C50" s="11" t="n"/>
      <c r="D50" s="12" t="n"/>
      <c r="E50" s="12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4" t="n"/>
      <c r="P50" s="14">
        <f>IF(COUNT(G50:N50)=0,"",G50*'Estoque'!$C$4+H50*'Estoque'!$C$5+I50*'Estoque'!$C$6+J50*'Estoque'!$C$7+K50*'Estoque'!$C$8+L50*'Estoque'!$C$9+M50*'Estoque'!$C$10+N50*'Estoque'!$C$11+N(O50))</f>
        <v/>
      </c>
      <c r="Q50" s="14" t="n"/>
      <c r="R50" s="15">
        <f>IF(P50="","",P50+N(T50)-N(Q50))</f>
        <v/>
      </c>
      <c r="S50" s="14" t="n"/>
      <c r="T50" s="14" t="n"/>
      <c r="U50" s="16" t="n"/>
    </row>
    <row r="51" ht="21" customHeight="1">
      <c r="A51" s="17" t="n"/>
      <c r="B51" s="17" t="n"/>
      <c r="C51" s="18" t="n"/>
      <c r="D51" s="19" t="n"/>
      <c r="E51" s="19" t="n"/>
      <c r="F51" s="20" t="n"/>
      <c r="G51" s="20" t="n"/>
      <c r="H51" s="20" t="n"/>
      <c r="I51" s="20" t="n"/>
      <c r="J51" s="20" t="n"/>
      <c r="K51" s="20" t="n"/>
      <c r="L51" s="20" t="n"/>
      <c r="M51" s="20" t="n"/>
      <c r="N51" s="20" t="n"/>
      <c r="O51" s="21" t="n"/>
      <c r="P51" s="21">
        <f>IF(COUNT(G51:N51)=0,"",G51*'Estoque'!$C$4+H51*'Estoque'!$C$5+I51*'Estoque'!$C$6+J51*'Estoque'!$C$7+K51*'Estoque'!$C$8+L51*'Estoque'!$C$9+M51*'Estoque'!$C$10+N51*'Estoque'!$C$11+N(O51))</f>
        <v/>
      </c>
      <c r="Q51" s="21" t="n"/>
      <c r="R51" s="22">
        <f>IF(P51="","",P51+N(T51)-N(Q51))</f>
        <v/>
      </c>
      <c r="S51" s="21" t="n"/>
      <c r="T51" s="21" t="n"/>
      <c r="U51" s="23" t="n"/>
    </row>
    <row r="52" ht="21" customHeight="1">
      <c r="A52" s="10" t="n"/>
      <c r="B52" s="10" t="n"/>
      <c r="C52" s="11" t="n"/>
      <c r="D52" s="12" t="n"/>
      <c r="E52" s="12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4" t="n"/>
      <c r="P52" s="14">
        <f>IF(COUNT(G52:N52)=0,"",G52*'Estoque'!$C$4+H52*'Estoque'!$C$5+I52*'Estoque'!$C$6+J52*'Estoque'!$C$7+K52*'Estoque'!$C$8+L52*'Estoque'!$C$9+M52*'Estoque'!$C$10+N52*'Estoque'!$C$11+N(O52))</f>
        <v/>
      </c>
      <c r="Q52" s="14" t="n"/>
      <c r="R52" s="15">
        <f>IF(P52="","",P52+N(T52)-N(Q52))</f>
        <v/>
      </c>
      <c r="S52" s="14" t="n"/>
      <c r="T52" s="14" t="n"/>
      <c r="U52" s="16" t="n"/>
    </row>
    <row r="53" ht="21" customHeight="1">
      <c r="A53" s="17" t="n"/>
      <c r="B53" s="17" t="n"/>
      <c r="C53" s="18" t="n"/>
      <c r="D53" s="19" t="n"/>
      <c r="E53" s="19" t="n"/>
      <c r="F53" s="20" t="n"/>
      <c r="G53" s="20" t="n"/>
      <c r="H53" s="20" t="n"/>
      <c r="I53" s="20" t="n"/>
      <c r="J53" s="20" t="n"/>
      <c r="K53" s="20" t="n"/>
      <c r="L53" s="20" t="n"/>
      <c r="M53" s="20" t="n"/>
      <c r="N53" s="20" t="n"/>
      <c r="O53" s="21" t="n"/>
      <c r="P53" s="21">
        <f>IF(COUNT(G53:N53)=0,"",G53*'Estoque'!$C$4+H53*'Estoque'!$C$5+I53*'Estoque'!$C$6+J53*'Estoque'!$C$7+K53*'Estoque'!$C$8+L53*'Estoque'!$C$9+M53*'Estoque'!$C$10+N53*'Estoque'!$C$11+N(O53))</f>
        <v/>
      </c>
      <c r="Q53" s="21" t="n"/>
      <c r="R53" s="22">
        <f>IF(P53="","",P53+N(T53)-N(Q53))</f>
        <v/>
      </c>
      <c r="S53" s="21" t="n"/>
      <c r="T53" s="21" t="n"/>
      <c r="U53" s="23" t="n"/>
    </row>
    <row r="54" ht="21" customHeight="1">
      <c r="A54" s="10" t="n"/>
      <c r="B54" s="10" t="n"/>
      <c r="C54" s="11" t="n"/>
      <c r="D54" s="12" t="n"/>
      <c r="E54" s="12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4" t="n"/>
      <c r="P54" s="14">
        <f>IF(COUNT(G54:N54)=0,"",G54*'Estoque'!$C$4+H54*'Estoque'!$C$5+I54*'Estoque'!$C$6+J54*'Estoque'!$C$7+K54*'Estoque'!$C$8+L54*'Estoque'!$C$9+M54*'Estoque'!$C$10+N54*'Estoque'!$C$11+N(O54))</f>
        <v/>
      </c>
      <c r="Q54" s="14" t="n"/>
      <c r="R54" s="15">
        <f>IF(P54="","",P54+N(T54)-N(Q54))</f>
        <v/>
      </c>
      <c r="S54" s="14" t="n"/>
      <c r="T54" s="14" t="n"/>
      <c r="U54" s="16" t="n"/>
    </row>
    <row r="55" ht="21" customHeight="1">
      <c r="A55" s="17" t="n"/>
      <c r="B55" s="17" t="n"/>
      <c r="C55" s="18" t="n"/>
      <c r="D55" s="19" t="n"/>
      <c r="E55" s="19" t="n"/>
      <c r="F55" s="20" t="n"/>
      <c r="G55" s="20" t="n"/>
      <c r="H55" s="20" t="n"/>
      <c r="I55" s="20" t="n"/>
      <c r="J55" s="20" t="n"/>
      <c r="K55" s="20" t="n"/>
      <c r="L55" s="20" t="n"/>
      <c r="M55" s="20" t="n"/>
      <c r="N55" s="20" t="n"/>
      <c r="O55" s="21" t="n"/>
      <c r="P55" s="21">
        <f>IF(COUNT(G55:N55)=0,"",G55*'Estoque'!$C$4+H55*'Estoque'!$C$5+I55*'Estoque'!$C$6+J55*'Estoque'!$C$7+K55*'Estoque'!$C$8+L55*'Estoque'!$C$9+M55*'Estoque'!$C$10+N55*'Estoque'!$C$11+N(O55))</f>
        <v/>
      </c>
      <c r="Q55" s="21" t="n"/>
      <c r="R55" s="22">
        <f>IF(P55="","",P55+N(T55)-N(Q55))</f>
        <v/>
      </c>
      <c r="S55" s="21" t="n"/>
      <c r="T55" s="21" t="n"/>
      <c r="U55" s="23" t="n"/>
    </row>
    <row r="56" ht="21" customHeight="1">
      <c r="A56" s="10" t="n"/>
      <c r="B56" s="10" t="n"/>
      <c r="C56" s="11" t="n"/>
      <c r="D56" s="12" t="n"/>
      <c r="E56" s="12" t="n"/>
      <c r="F56" s="13" t="n"/>
      <c r="G56" s="13" t="n"/>
      <c r="H56" s="13" t="n"/>
      <c r="I56" s="13" t="n"/>
      <c r="J56" s="13" t="n"/>
      <c r="K56" s="13" t="n"/>
      <c r="L56" s="13" t="n"/>
      <c r="M56" s="13" t="n"/>
      <c r="N56" s="13" t="n"/>
      <c r="O56" s="14" t="n"/>
      <c r="P56" s="14">
        <f>IF(COUNT(G56:N56)=0,"",G56*'Estoque'!$C$4+H56*'Estoque'!$C$5+I56*'Estoque'!$C$6+J56*'Estoque'!$C$7+K56*'Estoque'!$C$8+L56*'Estoque'!$C$9+M56*'Estoque'!$C$10+N56*'Estoque'!$C$11+N(O56))</f>
        <v/>
      </c>
      <c r="Q56" s="14" t="n"/>
      <c r="R56" s="15">
        <f>IF(P56="","",P56+N(T56)-N(Q56))</f>
        <v/>
      </c>
      <c r="S56" s="14" t="n"/>
      <c r="T56" s="14" t="n"/>
      <c r="U56" s="16" t="n"/>
    </row>
    <row r="57" ht="21" customHeight="1">
      <c r="A57" s="17" t="n"/>
      <c r="B57" s="17" t="n"/>
      <c r="C57" s="18" t="n"/>
      <c r="D57" s="19" t="n"/>
      <c r="E57" s="19" t="n"/>
      <c r="F57" s="20" t="n"/>
      <c r="G57" s="20" t="n"/>
      <c r="H57" s="20" t="n"/>
      <c r="I57" s="20" t="n"/>
      <c r="J57" s="20" t="n"/>
      <c r="K57" s="20" t="n"/>
      <c r="L57" s="20" t="n"/>
      <c r="M57" s="20" t="n"/>
      <c r="N57" s="20" t="n"/>
      <c r="O57" s="21" t="n"/>
      <c r="P57" s="21">
        <f>IF(COUNT(G57:N57)=0,"",G57*'Estoque'!$C$4+H57*'Estoque'!$C$5+I57*'Estoque'!$C$6+J57*'Estoque'!$C$7+K57*'Estoque'!$C$8+L57*'Estoque'!$C$9+M57*'Estoque'!$C$10+N57*'Estoque'!$C$11+N(O57))</f>
        <v/>
      </c>
      <c r="Q57" s="21" t="n"/>
      <c r="R57" s="22">
        <f>IF(P57="","",P57+N(T57)-N(Q57))</f>
        <v/>
      </c>
      <c r="S57" s="21" t="n"/>
      <c r="T57" s="21" t="n"/>
      <c r="U57" s="23" t="n"/>
    </row>
    <row r="58" ht="21" customHeight="1">
      <c r="A58" s="10" t="n"/>
      <c r="B58" s="10" t="n"/>
      <c r="C58" s="11" t="n"/>
      <c r="D58" s="12" t="n"/>
      <c r="E58" s="12" t="n"/>
      <c r="F58" s="13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14" t="n"/>
      <c r="P58" s="14">
        <f>IF(COUNT(G58:N58)=0,"",G58*'Estoque'!$C$4+H58*'Estoque'!$C$5+I58*'Estoque'!$C$6+J58*'Estoque'!$C$7+K58*'Estoque'!$C$8+L58*'Estoque'!$C$9+M58*'Estoque'!$C$10+N58*'Estoque'!$C$11+N(O58))</f>
        <v/>
      </c>
      <c r="Q58" s="14" t="n"/>
      <c r="R58" s="15">
        <f>IF(P58="","",P58+N(T58)-N(Q58))</f>
        <v/>
      </c>
      <c r="S58" s="14" t="n"/>
      <c r="T58" s="14" t="n"/>
      <c r="U58" s="16" t="n"/>
    </row>
    <row r="59" ht="21" customHeight="1">
      <c r="A59" s="17" t="n"/>
      <c r="B59" s="17" t="n"/>
      <c r="C59" s="18" t="n"/>
      <c r="D59" s="19" t="n"/>
      <c r="E59" s="19" t="n"/>
      <c r="F59" s="20" t="n"/>
      <c r="G59" s="20" t="n"/>
      <c r="H59" s="20" t="n"/>
      <c r="I59" s="20" t="n"/>
      <c r="J59" s="20" t="n"/>
      <c r="K59" s="20" t="n"/>
      <c r="L59" s="20" t="n"/>
      <c r="M59" s="20" t="n"/>
      <c r="N59" s="20" t="n"/>
      <c r="O59" s="21" t="n"/>
      <c r="P59" s="21">
        <f>IF(COUNT(G59:N59)=0,"",G59*'Estoque'!$C$4+H59*'Estoque'!$C$5+I59*'Estoque'!$C$6+J59*'Estoque'!$C$7+K59*'Estoque'!$C$8+L59*'Estoque'!$C$9+M59*'Estoque'!$C$10+N59*'Estoque'!$C$11+N(O59))</f>
        <v/>
      </c>
      <c r="Q59" s="21" t="n"/>
      <c r="R59" s="22">
        <f>IF(P59="","",P59+N(T59)-N(Q59))</f>
        <v/>
      </c>
      <c r="S59" s="21" t="n"/>
      <c r="T59" s="21" t="n"/>
      <c r="U59" s="23" t="n"/>
    </row>
    <row r="60" ht="21" customHeight="1">
      <c r="A60" s="10" t="n"/>
      <c r="B60" s="10" t="n"/>
      <c r="C60" s="11" t="n"/>
      <c r="D60" s="12" t="n"/>
      <c r="E60" s="12" t="n"/>
      <c r="F60" s="13" t="n"/>
      <c r="G60" s="13" t="n"/>
      <c r="H60" s="13" t="n"/>
      <c r="I60" s="13" t="n"/>
      <c r="J60" s="13" t="n"/>
      <c r="K60" s="13" t="n"/>
      <c r="L60" s="13" t="n"/>
      <c r="M60" s="13" t="n"/>
      <c r="N60" s="13" t="n"/>
      <c r="O60" s="14" t="n"/>
      <c r="P60" s="14">
        <f>IF(COUNT(G60:N60)=0,"",G60*'Estoque'!$C$4+H60*'Estoque'!$C$5+I60*'Estoque'!$C$6+J60*'Estoque'!$C$7+K60*'Estoque'!$C$8+L60*'Estoque'!$C$9+M60*'Estoque'!$C$10+N60*'Estoque'!$C$11+N(O60))</f>
        <v/>
      </c>
      <c r="Q60" s="14" t="n"/>
      <c r="R60" s="15">
        <f>IF(P60="","",P60+N(T60)-N(Q60))</f>
        <v/>
      </c>
      <c r="S60" s="14" t="n"/>
      <c r="T60" s="14" t="n"/>
      <c r="U60" s="16" t="n"/>
    </row>
    <row r="62" ht="26" customHeight="1">
      <c r="A62" s="24" t="inlineStr">
        <is>
          <t>Planilha grátis do Luba: Controle de Aluguéis. Controle seus aluguéis em um só lugar e organize suas reservas com facilidade. Baixe o Luba grátis no Google Play!</t>
        </is>
      </c>
    </row>
  </sheetData>
  <mergeCells count="4">
    <mergeCell ref="A2:F2"/>
    <mergeCell ref="G2:I2"/>
    <mergeCell ref="A62:U62"/>
    <mergeCell ref="J2:L2"/>
  </mergeCells>
  <conditionalFormatting sqref="A4:F60">
    <cfRule type="expression" priority="1" dxfId="0">
      <formula>AND($F4="Entregue",$B4&lt;&gt;"",$B4&lt;TODAY())</formula>
    </cfRule>
    <cfRule type="expression" priority="2" dxfId="1">
      <formula>$F4="A confirmar"</formula>
    </cfRule>
  </conditionalFormatting>
  <conditionalFormatting sqref="R4:R60">
    <cfRule type="expression" priority="3" dxfId="2">
      <formula>AND(ISNUMBER(R4),R4&gt;0)</formula>
    </cfRule>
  </conditionalFormatting>
  <dataValidations count="1">
    <dataValidation sqref="F4:F60" showDropDown="0" showInputMessage="0" showErrorMessage="0" allowBlank="1" type="list">
      <formula1>"A confirmar,Confirmada,Entregue,Devolvida,Cancelada"</formula1>
    </dataValidation>
  </dataValidations>
  <hyperlinks>
    <hyperlink xmlns:r="http://schemas.openxmlformats.org/officeDocument/2006/relationships" ref="A62" r:id="rId1"/>
  </hyperlinks>
  <pageMargins left="0.75" right="0.75" top="1" bottom="1" header="0.5" footer="0.5"/>
  <pageSetup orientation="landscape" paperSize="1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4" customWidth="1" min="3" max="3"/>
    <col width="11" customWidth="1" min="4" max="4"/>
    <col width="11" customWidth="1" min="5" max="5"/>
    <col width="18" customWidth="1" min="6" max="6"/>
  </cols>
  <sheetData>
    <row r="1" ht="40" customHeight="1">
      <c r="A1" s="1" t="inlineStr">
        <is>
          <t>Quantas estão livres?</t>
        </is>
      </c>
      <c r="B1" s="2" t="n"/>
      <c r="C1" s="2" t="n"/>
      <c r="D1" s="2" t="n"/>
      <c r="E1" s="2" t="n"/>
      <c r="F1" s="3" t="inlineStr">
        <is>
          <t>🪑</t>
        </is>
      </c>
    </row>
    <row r="2" ht="40" customHeight="1">
      <c r="A2" s="4" t="inlineStr">
        <is>
          <t>Mude a data e veja quantas peças estão livres nesse dia. A conta inclui as reservas da data, as que faltam confirmar e o que ainda não voltou.</t>
        </is>
      </c>
    </row>
    <row r="3" ht="30" customHeight="1">
      <c r="A3" s="25" t="inlineStr">
        <is>
          <t>Data</t>
        </is>
      </c>
      <c r="B3" s="26" t="n">
        <v>46318</v>
      </c>
    </row>
    <row r="5" ht="34" customHeight="1">
      <c r="A5" s="7" t="inlineStr">
        <is>
          <t>Item</t>
        </is>
      </c>
      <c r="B5" s="7" t="inlineStr">
        <is>
          <t>Tenho</t>
        </is>
      </c>
      <c r="C5" s="7" t="inlineStr">
        <is>
          <t>Ocupadas no dia</t>
        </is>
      </c>
      <c r="D5" s="8" t="inlineStr">
        <is>
          <t>Livres</t>
        </is>
      </c>
      <c r="E5" s="7" t="inlineStr">
        <is>
          <t>Pedido</t>
        </is>
      </c>
      <c r="F5" s="7" t="inlineStr">
        <is>
          <t>Dá para atender?</t>
        </is>
      </c>
    </row>
    <row r="6" ht="24" customHeight="1">
      <c r="A6" s="27">
        <f>IF('Estoque'!A4="","",'Estoque'!A4)</f>
        <v/>
      </c>
      <c r="B6" s="28">
        <f>IF(A6="","",'Estoque'!B4)</f>
        <v/>
      </c>
      <c r="C6" s="28">
        <f>IF(A6="","",SUMIFS('Reservas'!G$4:G$60,'Reservas'!$A$4:$A$60,"&lt;="&amp;$B$3,'Reservas'!$B$4:$B$60,"&gt;="&amp;$B$3,'Reservas'!$F$4:$F$60,"&lt;&gt;Cancelada",'Reservas'!$F$4:$F$60,"&lt;&gt;Devolvida")+SUMIFS('Reservas'!G$4:G$60,'Reservas'!$F$4:$F$60,"Entregue",'Reservas'!$B$4:$B$60,"&lt;"&amp;$B$3))</f>
        <v/>
      </c>
      <c r="D6" s="29">
        <f>IF(A6="","",B6-C6)</f>
        <v/>
      </c>
      <c r="E6" s="30" t="n"/>
      <c r="F6" s="31">
        <f>IF(OR(A6="",E6=""),"",IF(E6&lt;=D6,"✓ Sim","Não: faltam "&amp;(E6-D6)))</f>
        <v/>
      </c>
    </row>
    <row r="7" ht="24" customHeight="1">
      <c r="A7" s="32">
        <f>IF('Estoque'!A5="","",'Estoque'!A5)</f>
        <v/>
      </c>
      <c r="B7" s="33">
        <f>IF(A7="","",'Estoque'!B5)</f>
        <v/>
      </c>
      <c r="C7" s="33">
        <f>IF(A7="","",SUMIFS('Reservas'!H$4:H$60,'Reservas'!$A$4:$A$60,"&lt;="&amp;$B$3,'Reservas'!$B$4:$B$60,"&gt;="&amp;$B$3,'Reservas'!$F$4:$F$60,"&lt;&gt;Cancelada",'Reservas'!$F$4:$F$60,"&lt;&gt;Devolvida")+SUMIFS('Reservas'!H$4:H$60,'Reservas'!$F$4:$F$60,"Entregue",'Reservas'!$B$4:$B$60,"&lt;"&amp;$B$3))</f>
        <v/>
      </c>
      <c r="D7" s="34">
        <f>IF(A7="","",B7-C7)</f>
        <v/>
      </c>
      <c r="E7" s="30" t="n">
        <v>3</v>
      </c>
      <c r="F7" s="35">
        <f>IF(OR(A7="",E7=""),"",IF(E7&lt;=D7,"✓ Sim","Não: faltam "&amp;(E7-D7)))</f>
        <v/>
      </c>
    </row>
    <row r="8" ht="24" customHeight="1">
      <c r="A8" s="27">
        <f>IF('Estoque'!A6="","",'Estoque'!A6)</f>
        <v/>
      </c>
      <c r="B8" s="28">
        <f>IF(A8="","",'Estoque'!B6)</f>
        <v/>
      </c>
      <c r="C8" s="28">
        <f>IF(A8="","",SUMIFS('Reservas'!I$4:I$60,'Reservas'!$A$4:$A$60,"&lt;="&amp;$B$3,'Reservas'!$B$4:$B$60,"&gt;="&amp;$B$3,'Reservas'!$F$4:$F$60,"&lt;&gt;Cancelada",'Reservas'!$F$4:$F$60,"&lt;&gt;Devolvida")+SUMIFS('Reservas'!I$4:I$60,'Reservas'!$F$4:$F$60,"Entregue",'Reservas'!$B$4:$B$60,"&lt;"&amp;$B$3))</f>
        <v/>
      </c>
      <c r="D8" s="29">
        <f>IF(A8="","",B8-C8)</f>
        <v/>
      </c>
      <c r="E8" s="30" t="n">
        <v>20</v>
      </c>
      <c r="F8" s="31">
        <f>IF(OR(A8="",E8=""),"",IF(E8&lt;=D8,"✓ Sim","Não: faltam "&amp;(E8-D8)))</f>
        <v/>
      </c>
    </row>
    <row r="9" ht="24" customHeight="1">
      <c r="A9" s="32">
        <f>IF('Estoque'!A7="","",'Estoque'!A7)</f>
        <v/>
      </c>
      <c r="B9" s="33">
        <f>IF(A9="","",'Estoque'!B7)</f>
        <v/>
      </c>
      <c r="C9" s="33">
        <f>IF(A9="","",SUMIFS('Reservas'!J$4:J$60,'Reservas'!$A$4:$A$60,"&lt;="&amp;$B$3,'Reservas'!$B$4:$B$60,"&gt;="&amp;$B$3,'Reservas'!$F$4:$F$60,"&lt;&gt;Cancelada",'Reservas'!$F$4:$F$60,"&lt;&gt;Devolvida")+SUMIFS('Reservas'!J$4:J$60,'Reservas'!$F$4:$F$60,"Entregue",'Reservas'!$B$4:$B$60,"&lt;"&amp;$B$3))</f>
        <v/>
      </c>
      <c r="D9" s="34">
        <f>IF(A9="","",B9-C9)</f>
        <v/>
      </c>
      <c r="E9" s="30" t="n"/>
      <c r="F9" s="35">
        <f>IF(OR(A9="",E9=""),"",IF(E9&lt;=D9,"✓ Sim","Não: faltam "&amp;(E9-D9)))</f>
        <v/>
      </c>
    </row>
    <row r="10" ht="24" customHeight="1">
      <c r="A10" s="27">
        <f>IF('Estoque'!A8="","",'Estoque'!A8)</f>
        <v/>
      </c>
      <c r="B10" s="28">
        <f>IF(A10="","",'Estoque'!B8)</f>
        <v/>
      </c>
      <c r="C10" s="28">
        <f>IF(A10="","",SUMIFS('Reservas'!K$4:K$60,'Reservas'!$A$4:$A$60,"&lt;="&amp;$B$3,'Reservas'!$B$4:$B$60,"&gt;="&amp;$B$3,'Reservas'!$F$4:$F$60,"&lt;&gt;Cancelada",'Reservas'!$F$4:$F$60,"&lt;&gt;Devolvida")+SUMIFS('Reservas'!K$4:K$60,'Reservas'!$F$4:$F$60,"Entregue",'Reservas'!$B$4:$B$60,"&lt;"&amp;$B$3))</f>
        <v/>
      </c>
      <c r="D10" s="29">
        <f>IF(A10="","",B10-C10)</f>
        <v/>
      </c>
      <c r="E10" s="30" t="n"/>
      <c r="F10" s="31">
        <f>IF(OR(A10="",E10=""),"",IF(E10&lt;=D10,"✓ Sim","Não: faltam "&amp;(E10-D10)))</f>
        <v/>
      </c>
    </row>
    <row r="11" ht="24" customHeight="1">
      <c r="A11" s="32">
        <f>IF('Estoque'!A9="","",'Estoque'!A9)</f>
        <v/>
      </c>
      <c r="B11" s="33">
        <f>IF(A11="","",'Estoque'!B9)</f>
        <v/>
      </c>
      <c r="C11" s="33">
        <f>IF(A11="","",SUMIFS('Reservas'!L$4:L$60,'Reservas'!$A$4:$A$60,"&lt;="&amp;$B$3,'Reservas'!$B$4:$B$60,"&gt;="&amp;$B$3,'Reservas'!$F$4:$F$60,"&lt;&gt;Cancelada",'Reservas'!$F$4:$F$60,"&lt;&gt;Devolvida")+SUMIFS('Reservas'!L$4:L$60,'Reservas'!$F$4:$F$60,"Entregue",'Reservas'!$B$4:$B$60,"&lt;"&amp;$B$3))</f>
        <v/>
      </c>
      <c r="D11" s="34">
        <f>IF(A11="","",B11-C11)</f>
        <v/>
      </c>
      <c r="E11" s="30" t="n"/>
      <c r="F11" s="35">
        <f>IF(OR(A11="",E11=""),"",IF(E11&lt;=D11,"✓ Sim","Não: faltam "&amp;(E11-D11)))</f>
        <v/>
      </c>
    </row>
    <row r="12" ht="24" customHeight="1">
      <c r="A12" s="27">
        <f>IF('Estoque'!A10="","",'Estoque'!A10)</f>
        <v/>
      </c>
      <c r="B12" s="28">
        <f>IF(A12="","",'Estoque'!B10)</f>
        <v/>
      </c>
      <c r="C12" s="28">
        <f>IF(A12="","",SUMIFS('Reservas'!M$4:M$60,'Reservas'!$A$4:$A$60,"&lt;="&amp;$B$3,'Reservas'!$B$4:$B$60,"&gt;="&amp;$B$3,'Reservas'!$F$4:$F$60,"&lt;&gt;Cancelada",'Reservas'!$F$4:$F$60,"&lt;&gt;Devolvida")+SUMIFS('Reservas'!M$4:M$60,'Reservas'!$F$4:$F$60,"Entregue",'Reservas'!$B$4:$B$60,"&lt;"&amp;$B$3))</f>
        <v/>
      </c>
      <c r="D12" s="29">
        <f>IF(A12="","",B12-C12)</f>
        <v/>
      </c>
      <c r="E12" s="30" t="n"/>
      <c r="F12" s="31">
        <f>IF(OR(A12="",E12=""),"",IF(E12&lt;=D12,"✓ Sim","Não: faltam "&amp;(E12-D12)))</f>
        <v/>
      </c>
    </row>
    <row r="13" ht="24" customHeight="1">
      <c r="A13" s="32">
        <f>IF('Estoque'!A11="","",'Estoque'!A11)</f>
        <v/>
      </c>
      <c r="B13" s="33">
        <f>IF(A13="","",'Estoque'!B11)</f>
        <v/>
      </c>
      <c r="C13" s="33">
        <f>IF(A13="","",SUMIFS('Reservas'!N$4:N$60,'Reservas'!$A$4:$A$60,"&lt;="&amp;$B$3,'Reservas'!$B$4:$B$60,"&gt;="&amp;$B$3,'Reservas'!$F$4:$F$60,"&lt;&gt;Cancelada",'Reservas'!$F$4:$F$60,"&lt;&gt;Devolvida")+SUMIFS('Reservas'!N$4:N$60,'Reservas'!$F$4:$F$60,"Entregue",'Reservas'!$B$4:$B$60,"&lt;"&amp;$B$3))</f>
        <v/>
      </c>
      <c r="D13" s="34">
        <f>IF(A13="","",B13-C13)</f>
        <v/>
      </c>
      <c r="E13" s="30" t="n"/>
      <c r="F13" s="35">
        <f>IF(OR(A13="",E13=""),"",IF(E13&lt;=D13,"✓ Sim","Não: faltam "&amp;(E13-D13)))</f>
        <v/>
      </c>
    </row>
    <row r="15" ht="40" customHeight="1">
      <c r="A15" s="24" t="inlineStr">
        <is>
          <t>Planilha grátis do Luba: Controle de Aluguéis. Controle seus aluguéis em um só lugar e organize suas reservas com facilidade. Baixe o Luba grátis no Google Play!</t>
        </is>
      </c>
    </row>
  </sheetData>
  <mergeCells count="2">
    <mergeCell ref="A2:F2"/>
    <mergeCell ref="A15:F15"/>
  </mergeCells>
  <conditionalFormatting sqref="D6:D13">
    <cfRule type="expression" priority="1" dxfId="3">
      <formula>AND(ISNUMBER(D6),D6&lt;0)</formula>
    </cfRule>
  </conditionalFormatting>
  <conditionalFormatting sqref="F6:F13">
    <cfRule type="expression" priority="2" dxfId="3">
      <formula>LEFT(F6,2)="Nã"</formula>
    </cfRule>
    <cfRule type="expression" priority="3" dxfId="4">
      <formula>LEFT(F6,1)="✓"</formula>
    </cfRule>
  </conditionalFormatting>
  <hyperlinks>
    <hyperlink xmlns:r="http://schemas.openxmlformats.org/officeDocument/2006/relationships" ref="A15" r:id="rId1"/>
  </hyperlinks>
  <pageMargins left="0.75" right="0.75" top="1" bottom="1" header="0.5" footer="0.5"/>
  <pageSetup orientation="landscape" paperSize="1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4" customWidth="1" min="3" max="3"/>
    <col width="14" customWidth="1" min="4" max="4"/>
    <col width="16" customWidth="1" min="5" max="5"/>
  </cols>
  <sheetData>
    <row r="1" ht="40" customHeight="1">
      <c r="A1" s="1" t="inlineStr">
        <is>
          <t>Estoque</t>
        </is>
      </c>
      <c r="B1" s="2" t="n"/>
      <c r="C1" s="2" t="n"/>
      <c r="D1" s="2" t="n"/>
      <c r="E1" s="3" t="inlineStr">
        <is>
          <t>📦</t>
        </is>
      </c>
    </row>
    <row r="2" ht="34" customHeight="1">
      <c r="A2" s="4" t="inlineStr">
        <is>
          <t>O que você tem, uma vez só. Até 8 itens: os nomes passam sozinhos para as outras abas.</t>
        </is>
      </c>
    </row>
    <row r="3" ht="34" customHeight="1">
      <c r="A3" s="7" t="inlineStr">
        <is>
          <t>Item</t>
        </is>
      </c>
      <c r="B3" s="7" t="inlineStr">
        <is>
          <t>Tenho</t>
        </is>
      </c>
      <c r="C3" s="7" t="inlineStr">
        <is>
          <t>Preço por evento</t>
        </is>
      </c>
      <c r="D3" s="7" t="inlineStr">
        <is>
          <t>Caução por peça</t>
        </is>
      </c>
      <c r="E3" s="7" t="inlineStr">
        <is>
          <t>Se quebrar ou sumir</t>
        </is>
      </c>
    </row>
    <row r="4" ht="21" customHeight="1">
      <c r="A4" s="11" t="inlineStr">
        <is>
          <t>Cadeiras dobráveis</t>
        </is>
      </c>
      <c r="B4" s="13" t="n">
        <v>200</v>
      </c>
      <c r="C4" s="14" t="n">
        <v>4</v>
      </c>
      <c r="D4" s="14" t="n">
        <v>8</v>
      </c>
      <c r="E4" s="14" t="n">
        <v>45</v>
      </c>
    </row>
    <row r="5" ht="21" customHeight="1">
      <c r="A5" s="18" t="inlineStr">
        <is>
          <t>Mesas redondas</t>
        </is>
      </c>
      <c r="B5" s="20" t="n">
        <v>25</v>
      </c>
      <c r="C5" s="21" t="n">
        <v>15</v>
      </c>
      <c r="D5" s="21" t="n">
        <v>30</v>
      </c>
      <c r="E5" s="21" t="n">
        <v>200</v>
      </c>
    </row>
    <row r="6" ht="21" customHeight="1">
      <c r="A6" s="11" t="inlineStr">
        <is>
          <t>Toalhas brancas</t>
        </is>
      </c>
      <c r="B6" s="13" t="n">
        <v>40</v>
      </c>
      <c r="C6" s="14" t="n">
        <v>8</v>
      </c>
      <c r="D6" s="14" t="n">
        <v>12</v>
      </c>
      <c r="E6" s="14" t="n">
        <v>50</v>
      </c>
    </row>
    <row r="7" ht="21" customHeight="1">
      <c r="A7" s="18" t="inlineStr">
        <is>
          <t>Tenda grande</t>
        </is>
      </c>
      <c r="B7" s="20" t="n">
        <v>4</v>
      </c>
      <c r="C7" s="21" t="n">
        <v>300</v>
      </c>
      <c r="D7" s="21" t="n">
        <v>400</v>
      </c>
      <c r="E7" s="21" t="n">
        <v>3500</v>
      </c>
    </row>
    <row r="8" ht="21" customHeight="1">
      <c r="A8" s="11" t="inlineStr">
        <is>
          <t>Taças de vidro</t>
        </is>
      </c>
      <c r="B8" s="13" t="n">
        <v>300</v>
      </c>
      <c r="C8" s="14" t="n">
        <v>1.5</v>
      </c>
      <c r="D8" s="14" t="n">
        <v>3</v>
      </c>
      <c r="E8" s="14" t="n">
        <v>10</v>
      </c>
    </row>
    <row r="9" ht="21" customHeight="1">
      <c r="A9" s="18" t="inlineStr">
        <is>
          <t>Pratos rasos</t>
        </is>
      </c>
      <c r="B9" s="20" t="n">
        <v>300</v>
      </c>
      <c r="C9" s="21" t="n">
        <v>1.5</v>
      </c>
      <c r="D9" s="21" t="n">
        <v>3</v>
      </c>
      <c r="E9" s="21" t="n">
        <v>12</v>
      </c>
    </row>
    <row r="10" ht="21" customHeight="1">
      <c r="A10" s="11" t="n"/>
      <c r="B10" s="13" t="n"/>
      <c r="C10" s="14" t="n"/>
      <c r="D10" s="14" t="n"/>
      <c r="E10" s="14" t="n"/>
    </row>
    <row r="11" ht="21" customHeight="1">
      <c r="A11" s="18" t="n"/>
      <c r="B11" s="20" t="n"/>
      <c r="C11" s="21" t="n"/>
      <c r="D11" s="21" t="n"/>
      <c r="E11" s="21" t="n"/>
    </row>
  </sheetData>
  <mergeCells count="1">
    <mergeCell ref="A2:E2"/>
  </mergeCells>
  <pageMargins left="0.75" right="0.75" top="1" bottom="1" header="0.5" footer="0.5"/>
  <pageSetup orientation="landscape" paperSize="1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100" customWidth="1" min="3" max="3"/>
  </cols>
  <sheetData>
    <row r="1" ht="40" customHeight="1">
      <c r="A1" s="2" t="n"/>
      <c r="B1" s="2" t="n"/>
      <c r="C1" s="36" t="inlineStr">
        <is>
          <t>Como usar esta planilha</t>
        </is>
      </c>
    </row>
    <row r="3" ht="28" customHeight="1">
      <c r="B3" s="37" t="n">
        <v>1</v>
      </c>
      <c r="C3" s="38" t="inlineStr">
        <is>
          <t>Na aba “Estoque”, escreva o que você aluga e quantas peças tem de cada item. Apague o exemplo ou escreva por cima.</t>
        </is>
      </c>
    </row>
    <row r="4" ht="46" customHeight="1">
      <c r="B4" s="37" t="n">
        <v>2</v>
      </c>
      <c r="C4" s="38" t="inlineStr">
        <is>
          <t>Na aba “Reservas”, anote cada reserva assim que pedirem, mesmo que falte confirmar: as datas de entrega e de devolução, o cliente e quantas peças de cada item.</t>
        </is>
      </c>
    </row>
    <row r="5" ht="46" customHeight="1">
      <c r="B5" s="37" t="n">
        <v>3</v>
      </c>
      <c r="C5" s="38" t="inlineStr">
        <is>
          <t>Antes de dizer sim a um pedido, vá em “Disponibilidade”, coloque a data e, em “Pedido”, a quantidade: a planilha diz se dá para atender.</t>
        </is>
      </c>
    </row>
    <row r="6" ht="46" customHeight="1">
      <c r="B6" s="37" t="n">
        <v>4</v>
      </c>
      <c r="C6" s="38" t="inlineStr">
        <is>
          <t>Quando entregar, mude o status para “Entregue”. Quando tudo voltar, para “Devolvida”. Se não voltar no prazo, a linha fica vermelha.</t>
        </is>
      </c>
    </row>
    <row r="7" ht="46" customHeight="1">
      <c r="B7" s="37" t="n">
        <v>5</v>
      </c>
      <c r="C7" s="38" t="inlineStr">
        <is>
          <t>Se algo voltou quebrado ou sumiu, anote o valor em “Danos” e o detalhe em “Observações”. A coluna “Se quebrar ou sumir”, no estoque, diz quanto custa cada peça.</t>
        </is>
      </c>
    </row>
    <row r="8" ht="28" customHeight="1">
      <c r="B8" s="37" t="n">
        <v>6</v>
      </c>
      <c r="C8" s="38" t="inlineStr">
        <is>
          <t>“Total” soma as peças pelo preço e o frete. “Falta pagar” desconta o que foi pago e soma os danos.</t>
        </is>
      </c>
    </row>
    <row r="9" ht="28" customHeight="1">
      <c r="C9" s="39" t="inlineStr">
        <is>
          <t>Uma reserva cancelada não ocupa peças: mude o status para “Cancelada”.</t>
        </is>
      </c>
    </row>
    <row r="11">
      <c r="C11" s="40" t="inlineStr">
        <is>
          <t>Guia completo: rollansoft.com/luba/pt/guias/planilha-de-aluguel-de-mesas-e-cadeiras</t>
        </is>
      </c>
    </row>
    <row r="12" ht="34" customHeight="1">
      <c r="C12" s="41" t="inlineStr">
        <is>
          <t>Planilha grátis do Luba: Controle de Aluguéis. Controle seus aluguéis em um só lugar e organize suas reservas com facilidade. Baixe o Luba grátis no Google Play!</t>
        </is>
      </c>
    </row>
  </sheetData>
  <hyperlinks>
    <hyperlink xmlns:r="http://schemas.openxmlformats.org/officeDocument/2006/relationships" ref="C12" r:id="rId1"/>
  </hyperlinks>
  <pageMargins left="0.75" right="0.75" top="1" bottom="1" header="0.5" footer="0.5"/>
  <pageSetup paperSize="1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RollanSoft</dc:creator>
  <dc:title xmlns:dc="http://purl.org/dc/elements/1.1/">Reservas</dc:title>
  <dcterms:created xmlns:dcterms="http://purl.org/dc/terms/" xmlns:xsi="http://www.w3.org/2001/XMLSchema-instance" xsi:type="dcterms:W3CDTF">2026-10-23T17:49:54Z</dcterms:created>
  <dcterms:modified xmlns:dcterms="http://purl.org/dc/terms/" xmlns:xsi="http://www.w3.org/2001/XMLSchema-instance" xsi:type="dcterms:W3CDTF">2026-10-23T17:49:54Z</dcterms:modified>
  <cp:lastModifiedBy>RollanSoft</cp:lastModifiedBy>
</cp:coreProperties>
</file>